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Обзор" sheetId="1" r:id="rId1"/>
    <sheet name="структура числен. СМП" sheetId="2" r:id="rId2"/>
  </sheets>
  <definedNames>
    <definedName name="_xlnm.Print_Titles" localSheetId="0">'Обзор'!$7:$8</definedName>
    <definedName name="_xlnm.Print_Area" localSheetId="0">'Обзор'!$A$1:$H$173</definedName>
  </definedNames>
  <calcPr fullCalcOnLoad="1"/>
</workbook>
</file>

<file path=xl/sharedStrings.xml><?xml version="1.0" encoding="utf-8"?>
<sst xmlns="http://schemas.openxmlformats.org/spreadsheetml/2006/main" count="315" uniqueCount="151">
  <si>
    <t>Наименование  показателя</t>
  </si>
  <si>
    <t>Значение  показателя</t>
  </si>
  <si>
    <t>Ед. изм.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</si>
  <si>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</si>
  <si>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</si>
  <si>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</si>
  <si>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</si>
  <si>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</si>
  <si>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</si>
  <si>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</si>
  <si>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</si>
  <si>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</si>
  <si>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</si>
  <si>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</si>
  <si>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</si>
  <si>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</si>
  <si>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</si>
  <si>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</si>
  <si>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</si>
  <si>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</si>
  <si>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</si>
  <si>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</si>
  <si>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</si>
  <si>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</si>
  <si>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</si>
  <si>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</si>
  <si>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</si>
  <si>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</si>
  <si>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</si>
  <si>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</si>
  <si>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</si>
  <si>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</si>
  <si>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</si>
  <si>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</si>
  <si>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</si>
  <si>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</si>
  <si>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</si>
  <si>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</si>
  <si>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</si>
  <si>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</si>
  <si>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</si>
  <si>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</si>
  <si>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</si>
  <si>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</si>
  <si>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</si>
  <si>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</si>
  <si>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 xml:space="preserve">Ед. </t>
  </si>
  <si>
    <t>Объем  инвестиций  в  основной  капитал  за  счет  всех  источников  финансирования: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</si>
  <si>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</si>
  <si>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</si>
  <si>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</si>
  <si>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</si>
  <si>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</si>
  <si>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</si>
  <si>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</si>
  <si>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</si>
  <si>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</si>
  <si>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</si>
  <si>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</si>
  <si>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</si>
  <si>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</si>
  <si>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</si>
  <si>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</si>
  <si>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</si>
  <si>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</si>
  <si>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</si>
  <si>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</si>
  <si>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</si>
  <si>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</si>
  <si>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</si>
  <si>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</si>
  <si>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</si>
  <si>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</si>
  <si>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</si>
  <si>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</si>
  <si>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</si>
  <si>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</si>
  <si>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</si>
  <si>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</si>
  <si>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</si>
  <si>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</si>
  <si>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</si>
  <si>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</si>
  <si>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</si>
  <si>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</si>
  <si>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</si>
  <si>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</si>
  <si>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</si>
  <si>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</si>
  <si>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</si>
  <si>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</si>
  <si>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</si>
  <si>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</si>
  <si>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</si>
  <si>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</si>
  <si>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</si>
  <si>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</si>
  <si>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</si>
  <si>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</si>
  <si>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</si>
  <si>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</si>
  <si>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</si>
  <si>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</si>
  <si>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t>*</t>
  </si>
  <si>
    <t>тыс. т/км</t>
  </si>
  <si>
    <t>тыс. пас/км</t>
  </si>
  <si>
    <t>Уточненный</t>
  </si>
  <si>
    <t>сельское хоз.</t>
  </si>
  <si>
    <t>2015 г</t>
  </si>
  <si>
    <t>2014 г</t>
  </si>
  <si>
    <t>лесное</t>
  </si>
  <si>
    <t xml:space="preserve">торговля,  </t>
  </si>
  <si>
    <t>Производство  и  распределение  электроэнергии</t>
  </si>
  <si>
    <t>малые предприятия</t>
  </si>
  <si>
    <t>Итого численность</t>
  </si>
  <si>
    <t>в т.ч. В СМП</t>
  </si>
  <si>
    <t xml:space="preserve">Выручка  от  реализации  продукции,  услуг (в   дйствующих ценах) - всего,                                                                       </t>
  </si>
  <si>
    <t>в  том  числе  по  видам  экономической  деятельности:</t>
  </si>
  <si>
    <t>Доля  занятых  на  малых  предприятиях  в  общей  численности  занятых  в  экономике  -  всего,</t>
  </si>
  <si>
    <t>в  т.ч.  по  видам  экономической  деятельности:</t>
  </si>
  <si>
    <r>
      <t>Добыча  полезных  ископаемых  (С)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</t>
    </r>
  </si>
  <si>
    <t>Объем  отгруженных  товаров  собственного производства,  выполненных  работ  и  услуг</t>
  </si>
  <si>
    <r>
      <t>Обрабатывающие  производства  (D)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</t>
    </r>
  </si>
  <si>
    <t xml:space="preserve">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</si>
  <si>
    <r>
      <t>Производство  и  распределение  электроэнергии,  газа  и  воды  (Е)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</t>
    </r>
  </si>
  <si>
    <t>Объем  отгруженных  товаров  собственного  производства,  выполненных  работ  и  услуг</t>
  </si>
  <si>
    <r>
      <t>Сельское  хозяйство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</t>
    </r>
  </si>
  <si>
    <t>Валовый  выпуск  продукции  в  сельхозорганизациях                                                                                                                                     и  КФХ</t>
  </si>
  <si>
    <r>
      <t>Строительство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</si>
  <si>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Объем  работ                                                                                                                                     </t>
  </si>
  <si>
    <r>
      <t>Транспорт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</si>
  <si>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Грузооборот                                                                                                                                     </t>
  </si>
  <si>
    <r>
      <t>Торговля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</t>
    </r>
  </si>
  <si>
    <t xml:space="preserve">Розничный товарооборот                                                                                                                                 </t>
  </si>
  <si>
    <r>
      <t>Малый  бизнес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</si>
  <si>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Число  действующих  малых  предприятий (с КФХ) - всего                                                                                                                                  </t>
  </si>
  <si>
    <t>прибыль</t>
  </si>
  <si>
    <t>амортизация</t>
  </si>
  <si>
    <t>бюджетные средства</t>
  </si>
  <si>
    <t>Администрация</t>
  </si>
  <si>
    <t>прибыло 28, убыло 25</t>
  </si>
  <si>
    <t xml:space="preserve">в  муниципальном  образовании  "Мугунское"                                                                                               </t>
  </si>
  <si>
    <t>Глава Мугунского сельского поселения                                      В.Н. Кучеров</t>
  </si>
  <si>
    <t>2016 г</t>
  </si>
  <si>
    <t>2019 г.</t>
  </si>
  <si>
    <t>2018 г.</t>
  </si>
  <si>
    <t>2017 г.</t>
  </si>
  <si>
    <t>16660.0</t>
  </si>
  <si>
    <t>26..5</t>
  </si>
  <si>
    <t>прибыло,16 убыло12</t>
  </si>
  <si>
    <t>на период 2016-2019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</si>
</sst>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0"/>
      <color indexed="10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left" vertical="center" wrapText="1"/>
    </xf>
    <xf numFmtId="175" fontId="1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175" fontId="52" fillId="0" borderId="12" xfId="0" applyNumberFormat="1" applyFont="1" applyFill="1" applyBorder="1" applyAlignment="1">
      <alignment horizontal="center" vertical="center" wrapText="1"/>
    </xf>
    <xf numFmtId="1" fontId="52" fillId="0" borderId="12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176" fontId="1" fillId="33" borderId="13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76" fontId="52" fillId="33" borderId="12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176" fontId="52" fillId="0" borderId="20" xfId="0" applyNumberFormat="1" applyFont="1" applyFill="1" applyBorder="1" applyAlignment="1">
      <alignment horizontal="center" vertical="center" wrapText="1"/>
    </xf>
    <xf numFmtId="176" fontId="52" fillId="0" borderId="21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176" fontId="1" fillId="33" borderId="20" xfId="0" applyNumberFormat="1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>
      <alignment horizontal="center" vertical="center" wrapText="1"/>
    </xf>
    <xf numFmtId="176" fontId="52" fillId="33" borderId="20" xfId="0" applyNumberFormat="1" applyFont="1" applyFill="1" applyBorder="1" applyAlignment="1">
      <alignment horizontal="center" vertical="center" wrapText="1"/>
    </xf>
    <xf numFmtId="175" fontId="52" fillId="0" borderId="20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75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52" fillId="0" borderId="20" xfId="0" applyNumberFormat="1" applyFont="1" applyFill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5" fontId="2" fillId="0" borderId="15" xfId="0" applyNumberFormat="1" applyFont="1" applyFill="1" applyBorder="1" applyAlignment="1">
      <alignment horizontal="center" vertical="center" wrapText="1"/>
    </xf>
    <xf numFmtId="175" fontId="3" fillId="0" borderId="21" xfId="0" applyNumberFormat="1" applyFont="1" applyFill="1" applyBorder="1" applyAlignment="1">
      <alignment horizontal="center" vertical="center" wrapText="1"/>
    </xf>
    <xf numFmtId="175" fontId="3" fillId="0" borderId="2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view="pageBreakPreview" zoomScale="75" zoomScaleNormal="75" zoomScaleSheetLayoutView="75" zoomScalePageLayoutView="0" workbookViewId="0" topLeftCell="A1">
      <pane xSplit="2" ySplit="9" topLeftCell="C14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:H2"/>
    </sheetView>
  </sheetViews>
  <sheetFormatPr defaultColWidth="9.00390625" defaultRowHeight="12.75"/>
  <cols>
    <col min="1" max="1" width="70.875" style="9" customWidth="1"/>
    <col min="2" max="2" width="13.75390625" style="9" customWidth="1"/>
    <col min="3" max="3" width="19.25390625" style="9" customWidth="1"/>
    <col min="4" max="7" width="19.75390625" style="9" customWidth="1"/>
    <col min="8" max="8" width="20.375" style="9" customWidth="1"/>
  </cols>
  <sheetData>
    <row r="1" spans="1:8" ht="26.25" customHeight="1">
      <c r="A1" s="84" t="s">
        <v>106</v>
      </c>
      <c r="B1" s="85"/>
      <c r="C1" s="85"/>
      <c r="D1" s="85"/>
      <c r="E1" s="85"/>
      <c r="F1" s="85"/>
      <c r="G1" s="85"/>
      <c r="H1" s="85"/>
    </row>
    <row r="2" spans="1:8" ht="24" customHeight="1">
      <c r="A2" s="84" t="s">
        <v>101</v>
      </c>
      <c r="B2" s="85"/>
      <c r="C2" s="85"/>
      <c r="D2" s="85"/>
      <c r="E2" s="85"/>
      <c r="F2" s="85"/>
      <c r="G2" s="85"/>
      <c r="H2" s="85"/>
    </row>
    <row r="3" spans="1:8" ht="22.5" customHeight="1">
      <c r="A3" s="84" t="s">
        <v>141</v>
      </c>
      <c r="B3" s="89"/>
      <c r="C3" s="89"/>
      <c r="D3" s="89"/>
      <c r="E3" s="89"/>
      <c r="F3" s="89"/>
      <c r="G3" s="89"/>
      <c r="H3" s="89"/>
    </row>
    <row r="4" spans="1:8" ht="22.5" customHeight="1">
      <c r="A4" s="84" t="s">
        <v>150</v>
      </c>
      <c r="B4" s="89"/>
      <c r="C4" s="89"/>
      <c r="D4" s="89"/>
      <c r="E4" s="89"/>
      <c r="F4" s="89"/>
      <c r="G4" s="89"/>
      <c r="H4" s="89"/>
    </row>
    <row r="5" spans="1:8" ht="18.75" customHeight="1">
      <c r="A5" s="80"/>
      <c r="B5" s="80"/>
      <c r="C5" s="80"/>
      <c r="D5" s="80"/>
      <c r="E5" s="80"/>
      <c r="F5" s="80"/>
      <c r="G5" s="80"/>
      <c r="H5" s="80"/>
    </row>
    <row r="6" spans="1:8" ht="15.75" thickBot="1">
      <c r="A6" s="90"/>
      <c r="B6" s="91"/>
      <c r="C6" s="91"/>
      <c r="D6" s="91"/>
      <c r="E6" s="91"/>
      <c r="F6" s="91"/>
      <c r="G6" s="91"/>
      <c r="H6" s="91"/>
    </row>
    <row r="7" spans="1:8" ht="15">
      <c r="A7" s="92" t="s">
        <v>0</v>
      </c>
      <c r="B7" s="94" t="s">
        <v>2</v>
      </c>
      <c r="C7" s="94" t="s">
        <v>1</v>
      </c>
      <c r="D7" s="94"/>
      <c r="E7" s="53"/>
      <c r="F7" s="53"/>
      <c r="G7" s="53"/>
      <c r="H7" s="96" t="s">
        <v>29</v>
      </c>
    </row>
    <row r="8" spans="1:8" ht="45.75" thickBot="1">
      <c r="A8" s="93"/>
      <c r="B8" s="95"/>
      <c r="C8" s="3" t="s">
        <v>143</v>
      </c>
      <c r="D8" s="3" t="s">
        <v>3</v>
      </c>
      <c r="E8" s="54" t="s">
        <v>146</v>
      </c>
      <c r="F8" s="54" t="s">
        <v>145</v>
      </c>
      <c r="G8" s="54" t="s">
        <v>144</v>
      </c>
      <c r="H8" s="97"/>
    </row>
    <row r="9" spans="1:8" s="7" customFormat="1" ht="18.75" customHeight="1">
      <c r="A9" s="86" t="s">
        <v>40</v>
      </c>
      <c r="B9" s="87"/>
      <c r="C9" s="87"/>
      <c r="D9" s="87"/>
      <c r="E9" s="87"/>
      <c r="F9" s="87"/>
      <c r="G9" s="87"/>
      <c r="H9" s="88"/>
    </row>
    <row r="10" spans="1:8" s="7" customFormat="1" ht="30.75" customHeight="1">
      <c r="A10" s="21" t="s">
        <v>116</v>
      </c>
      <c r="B10" s="17" t="s">
        <v>5</v>
      </c>
      <c r="C10" s="16">
        <v>34253</v>
      </c>
      <c r="D10" s="16">
        <v>28546</v>
      </c>
      <c r="E10" s="55">
        <v>31600</v>
      </c>
      <c r="F10" s="55">
        <v>33000</v>
      </c>
      <c r="G10" s="55">
        <v>33000</v>
      </c>
      <c r="H10" s="20">
        <f>C10/D10*100</f>
        <v>119.99229314089538</v>
      </c>
    </row>
    <row r="11" spans="1:8" s="7" customFormat="1" ht="21" customHeight="1">
      <c r="A11" s="27" t="s">
        <v>117</v>
      </c>
      <c r="B11" s="17"/>
      <c r="C11" s="16"/>
      <c r="D11" s="16"/>
      <c r="E11" s="55"/>
      <c r="F11" s="55"/>
      <c r="G11" s="55"/>
      <c r="H11" s="20"/>
    </row>
    <row r="12" spans="1:8" s="7" customFormat="1" ht="15">
      <c r="A12" s="19" t="s">
        <v>100</v>
      </c>
      <c r="B12" s="17" t="s">
        <v>5</v>
      </c>
      <c r="C12" s="16">
        <v>34253</v>
      </c>
      <c r="D12" s="23">
        <v>28546</v>
      </c>
      <c r="E12" s="56">
        <v>3100</v>
      </c>
      <c r="F12" s="56">
        <v>3400</v>
      </c>
      <c r="G12" s="56">
        <v>3462</v>
      </c>
      <c r="H12" s="24">
        <f>C12/D12*100</f>
        <v>119.99229314089538</v>
      </c>
    </row>
    <row r="13" spans="1:8" s="7" customFormat="1" ht="18.75" customHeight="1">
      <c r="A13" s="19" t="s">
        <v>30</v>
      </c>
      <c r="B13" s="17" t="s">
        <v>5</v>
      </c>
      <c r="C13" s="16">
        <v>0</v>
      </c>
      <c r="D13" s="23">
        <v>0</v>
      </c>
      <c r="E13" s="56"/>
      <c r="F13" s="56"/>
      <c r="G13" s="56"/>
      <c r="H13" s="20">
        <v>0</v>
      </c>
    </row>
    <row r="14" spans="1:8" s="7" customFormat="1" ht="15">
      <c r="A14" s="19" t="s">
        <v>31</v>
      </c>
      <c r="B14" s="17" t="s">
        <v>5</v>
      </c>
      <c r="C14" s="16">
        <v>0</v>
      </c>
      <c r="D14" s="23">
        <v>0</v>
      </c>
      <c r="E14" s="56"/>
      <c r="F14" s="56"/>
      <c r="G14" s="56"/>
      <c r="H14" s="20">
        <v>0</v>
      </c>
    </row>
    <row r="15" spans="1:8" s="7" customFormat="1" ht="15">
      <c r="A15" s="19" t="s">
        <v>32</v>
      </c>
      <c r="B15" s="17" t="s">
        <v>5</v>
      </c>
      <c r="C15" s="16">
        <v>0</v>
      </c>
      <c r="D15" s="16">
        <v>0</v>
      </c>
      <c r="E15" s="55"/>
      <c r="F15" s="55"/>
      <c r="G15" s="55"/>
      <c r="H15" s="20">
        <v>0</v>
      </c>
    </row>
    <row r="16" spans="1:8" s="7" customFormat="1" ht="30">
      <c r="A16" s="19" t="s">
        <v>33</v>
      </c>
      <c r="B16" s="17" t="s">
        <v>5</v>
      </c>
      <c r="C16" s="16">
        <v>0</v>
      </c>
      <c r="D16" s="23">
        <v>0</v>
      </c>
      <c r="E16" s="56"/>
      <c r="F16" s="56"/>
      <c r="G16" s="56"/>
      <c r="H16" s="20">
        <v>0</v>
      </c>
    </row>
    <row r="17" spans="1:8" s="7" customFormat="1" ht="15">
      <c r="A17" s="19" t="s">
        <v>12</v>
      </c>
      <c r="B17" s="17" t="s">
        <v>5</v>
      </c>
      <c r="C17" s="16">
        <v>0</v>
      </c>
      <c r="D17" s="16">
        <v>0</v>
      </c>
      <c r="E17" s="55"/>
      <c r="F17" s="55"/>
      <c r="G17" s="55"/>
      <c r="H17" s="20">
        <v>0</v>
      </c>
    </row>
    <row r="18" spans="1:8" s="7" customFormat="1" ht="45">
      <c r="A18" s="19" t="s">
        <v>34</v>
      </c>
      <c r="B18" s="17" t="s">
        <v>5</v>
      </c>
      <c r="C18" s="39">
        <v>0</v>
      </c>
      <c r="D18" s="40">
        <v>0</v>
      </c>
      <c r="E18" s="57"/>
      <c r="F18" s="57"/>
      <c r="G18" s="57"/>
      <c r="H18" s="20">
        <v>0</v>
      </c>
    </row>
    <row r="19" spans="1:8" s="7" customFormat="1" ht="15">
      <c r="A19" s="19" t="s">
        <v>35</v>
      </c>
      <c r="B19" s="17" t="s">
        <v>5</v>
      </c>
      <c r="C19" s="39">
        <v>0</v>
      </c>
      <c r="D19" s="39">
        <v>0</v>
      </c>
      <c r="E19" s="58"/>
      <c r="F19" s="58"/>
      <c r="G19" s="58"/>
      <c r="H19" s="20">
        <v>0</v>
      </c>
    </row>
    <row r="20" spans="1:8" s="7" customFormat="1" ht="15">
      <c r="A20" s="19" t="s">
        <v>36</v>
      </c>
      <c r="B20" s="17" t="s">
        <v>5</v>
      </c>
      <c r="C20" s="39">
        <v>0</v>
      </c>
      <c r="D20" s="40">
        <v>0</v>
      </c>
      <c r="E20" s="57"/>
      <c r="F20" s="57"/>
      <c r="G20" s="57"/>
      <c r="H20" s="20">
        <v>0</v>
      </c>
    </row>
    <row r="21" spans="1:8" s="7" customFormat="1" ht="33.75" customHeight="1">
      <c r="A21" s="21" t="s">
        <v>4</v>
      </c>
      <c r="B21" s="17" t="s">
        <v>6</v>
      </c>
      <c r="C21" s="39">
        <f>C10/1325</f>
        <v>25.85132075471698</v>
      </c>
      <c r="D21" s="39">
        <f>D10/1325</f>
        <v>21.544150943396225</v>
      </c>
      <c r="E21" s="58">
        <v>25</v>
      </c>
      <c r="F21" s="58">
        <v>26.3</v>
      </c>
      <c r="G21" s="58">
        <v>24.5</v>
      </c>
      <c r="H21" s="20">
        <f>C21/D21*100</f>
        <v>119.99229314089538</v>
      </c>
    </row>
    <row r="22" spans="1:8" s="7" customFormat="1" ht="33.75" customHeight="1">
      <c r="A22" s="21" t="s">
        <v>97</v>
      </c>
      <c r="B22" s="17" t="s">
        <v>7</v>
      </c>
      <c r="C22" s="16">
        <v>0</v>
      </c>
      <c r="D22" s="23">
        <v>0</v>
      </c>
      <c r="E22" s="56">
        <v>0</v>
      </c>
      <c r="F22" s="56">
        <v>0</v>
      </c>
      <c r="G22" s="56">
        <v>0</v>
      </c>
      <c r="H22" s="20">
        <v>0</v>
      </c>
    </row>
    <row r="23" spans="1:8" s="7" customFormat="1" ht="15">
      <c r="A23" s="21" t="s">
        <v>98</v>
      </c>
      <c r="B23" s="17" t="s">
        <v>5</v>
      </c>
      <c r="C23" s="16">
        <v>0</v>
      </c>
      <c r="D23" s="23">
        <v>0</v>
      </c>
      <c r="E23" s="56">
        <v>0</v>
      </c>
      <c r="F23" s="56">
        <v>0</v>
      </c>
      <c r="G23" s="56">
        <v>0</v>
      </c>
      <c r="H23" s="20">
        <v>0</v>
      </c>
    </row>
    <row r="24" spans="1:8" s="7" customFormat="1" ht="15">
      <c r="A24" s="21" t="s">
        <v>95</v>
      </c>
      <c r="B24" s="17" t="s">
        <v>8</v>
      </c>
      <c r="C24" s="23">
        <v>0</v>
      </c>
      <c r="D24" s="23">
        <v>0</v>
      </c>
      <c r="E24" s="56">
        <v>0</v>
      </c>
      <c r="F24" s="56">
        <v>0</v>
      </c>
      <c r="G24" s="56">
        <v>0</v>
      </c>
      <c r="H24" s="20">
        <v>0</v>
      </c>
    </row>
    <row r="25" spans="1:8" s="7" customFormat="1" ht="17.25" customHeight="1">
      <c r="A25" s="21" t="s">
        <v>96</v>
      </c>
      <c r="B25" s="17" t="s">
        <v>8</v>
      </c>
      <c r="C25" s="23">
        <v>0</v>
      </c>
      <c r="D25" s="23">
        <v>0</v>
      </c>
      <c r="E25" s="56">
        <v>0</v>
      </c>
      <c r="F25" s="56">
        <v>0</v>
      </c>
      <c r="G25" s="56">
        <v>0</v>
      </c>
      <c r="H25" s="20">
        <v>0</v>
      </c>
    </row>
    <row r="26" spans="1:11" s="7" customFormat="1" ht="48" customHeight="1">
      <c r="A26" s="21" t="s">
        <v>37</v>
      </c>
      <c r="B26" s="48" t="s">
        <v>5</v>
      </c>
      <c r="C26" s="49">
        <v>134.5</v>
      </c>
      <c r="D26" s="49">
        <v>140.6</v>
      </c>
      <c r="E26" s="59">
        <v>135.6</v>
      </c>
      <c r="F26" s="59">
        <v>136.3</v>
      </c>
      <c r="G26" s="59">
        <v>136.6</v>
      </c>
      <c r="H26" s="50">
        <f>C26/D26*100</f>
        <v>95.66145092460883</v>
      </c>
      <c r="K26" s="7" t="s">
        <v>27</v>
      </c>
    </row>
    <row r="27" spans="1:8" s="7" customFormat="1" ht="48" customHeight="1">
      <c r="A27" s="21" t="s">
        <v>38</v>
      </c>
      <c r="B27" s="48" t="s">
        <v>5</v>
      </c>
      <c r="C27" s="49">
        <v>601.2</v>
      </c>
      <c r="D27" s="49">
        <v>483.9</v>
      </c>
      <c r="E27" s="59"/>
      <c r="F27" s="59"/>
      <c r="G27" s="59"/>
      <c r="H27" s="50">
        <f>C27/D27*100</f>
        <v>124.24054556726598</v>
      </c>
    </row>
    <row r="28" spans="1:8" s="7" customFormat="1" ht="51.75" customHeight="1">
      <c r="A28" s="21" t="s">
        <v>39</v>
      </c>
      <c r="B28" s="48" t="s">
        <v>9</v>
      </c>
      <c r="C28" s="51">
        <f>C27*1000/C78</f>
        <v>432.20704529115744</v>
      </c>
      <c r="D28" s="51">
        <f>D27*1000/D78</f>
        <v>365207.5471698113</v>
      </c>
      <c r="E28" s="60"/>
      <c r="F28" s="60"/>
      <c r="G28" s="60"/>
      <c r="H28" s="50">
        <f>C28/D28*100</f>
        <v>0.11834559516651863</v>
      </c>
    </row>
    <row r="29" spans="1:8" s="7" customFormat="1" ht="21" customHeight="1">
      <c r="A29" s="72" t="s">
        <v>41</v>
      </c>
      <c r="B29" s="81"/>
      <c r="C29" s="81"/>
      <c r="D29" s="81"/>
      <c r="E29" s="81"/>
      <c r="F29" s="81"/>
      <c r="G29" s="81"/>
      <c r="H29" s="82"/>
    </row>
    <row r="30" spans="1:8" s="7" customFormat="1" ht="31.5">
      <c r="A30" s="25" t="s">
        <v>88</v>
      </c>
      <c r="B30" s="17" t="s">
        <v>8</v>
      </c>
      <c r="C30" s="23">
        <v>0</v>
      </c>
      <c r="D30" s="23">
        <v>0</v>
      </c>
      <c r="E30" s="56">
        <v>0</v>
      </c>
      <c r="F30" s="56">
        <v>0</v>
      </c>
      <c r="G30" s="56">
        <v>0</v>
      </c>
      <c r="H30" s="20">
        <v>894</v>
      </c>
    </row>
    <row r="31" spans="1:8" s="7" customFormat="1" ht="15.75">
      <c r="A31" s="26" t="s">
        <v>120</v>
      </c>
      <c r="B31" s="17"/>
      <c r="C31" s="23"/>
      <c r="D31" s="23"/>
      <c r="E31" s="56"/>
      <c r="F31" s="56"/>
      <c r="G31" s="56"/>
      <c r="H31" s="20"/>
    </row>
    <row r="32" spans="1:8" s="7" customFormat="1" ht="33.75" customHeight="1">
      <c r="A32" s="27" t="s">
        <v>121</v>
      </c>
      <c r="B32" s="17" t="s">
        <v>5</v>
      </c>
      <c r="C32" s="16">
        <v>0</v>
      </c>
      <c r="D32" s="23">
        <v>0</v>
      </c>
      <c r="E32" s="56">
        <v>0</v>
      </c>
      <c r="F32" s="56">
        <v>0</v>
      </c>
      <c r="G32" s="56">
        <v>0</v>
      </c>
      <c r="H32" s="20">
        <v>0</v>
      </c>
    </row>
    <row r="33" spans="1:8" s="7" customFormat="1" ht="15">
      <c r="A33" s="27" t="s">
        <v>42</v>
      </c>
      <c r="B33" s="17" t="s">
        <v>8</v>
      </c>
      <c r="C33" s="23">
        <v>0</v>
      </c>
      <c r="D33" s="23">
        <v>0</v>
      </c>
      <c r="E33" s="56">
        <v>0</v>
      </c>
      <c r="F33" s="56">
        <v>0</v>
      </c>
      <c r="G33" s="56">
        <v>0</v>
      </c>
      <c r="H33" s="20">
        <v>0</v>
      </c>
    </row>
    <row r="34" spans="1:8" s="7" customFormat="1" ht="15.75">
      <c r="A34" s="26" t="s">
        <v>122</v>
      </c>
      <c r="B34" s="17"/>
      <c r="C34" s="23"/>
      <c r="D34" s="23"/>
      <c r="E34" s="56"/>
      <c r="F34" s="56"/>
      <c r="G34" s="56"/>
      <c r="H34" s="20"/>
    </row>
    <row r="35" spans="1:8" s="7" customFormat="1" ht="33.75" customHeight="1">
      <c r="A35" s="27" t="s">
        <v>123</v>
      </c>
      <c r="B35" s="17" t="s">
        <v>5</v>
      </c>
      <c r="C35" s="23">
        <v>0</v>
      </c>
      <c r="D35" s="23">
        <v>0</v>
      </c>
      <c r="E35" s="56">
        <v>0</v>
      </c>
      <c r="F35" s="56">
        <v>0</v>
      </c>
      <c r="G35" s="56">
        <v>0</v>
      </c>
      <c r="H35" s="20">
        <v>0</v>
      </c>
    </row>
    <row r="36" spans="1:8" s="7" customFormat="1" ht="15">
      <c r="A36" s="27" t="s">
        <v>42</v>
      </c>
      <c r="B36" s="17" t="s">
        <v>8</v>
      </c>
      <c r="C36" s="23">
        <v>0</v>
      </c>
      <c r="D36" s="23">
        <v>0</v>
      </c>
      <c r="E36" s="56">
        <v>0</v>
      </c>
      <c r="F36" s="56">
        <v>0</v>
      </c>
      <c r="G36" s="56">
        <v>0</v>
      </c>
      <c r="H36" s="20">
        <v>0</v>
      </c>
    </row>
    <row r="37" spans="1:8" s="7" customFormat="1" ht="31.5">
      <c r="A37" s="26" t="s">
        <v>124</v>
      </c>
      <c r="B37" s="17"/>
      <c r="C37" s="23"/>
      <c r="D37" s="23"/>
      <c r="E37" s="56"/>
      <c r="F37" s="56"/>
      <c r="G37" s="56"/>
      <c r="H37" s="20"/>
    </row>
    <row r="38" spans="1:8" s="7" customFormat="1" ht="36" customHeight="1">
      <c r="A38" s="27" t="s">
        <v>125</v>
      </c>
      <c r="B38" s="17" t="s">
        <v>5</v>
      </c>
      <c r="C38" s="16">
        <v>0</v>
      </c>
      <c r="D38" s="16">
        <v>0</v>
      </c>
      <c r="E38" s="55">
        <v>0</v>
      </c>
      <c r="F38" s="55">
        <v>0</v>
      </c>
      <c r="G38" s="55">
        <v>0</v>
      </c>
      <c r="H38" s="20">
        <v>0</v>
      </c>
    </row>
    <row r="39" spans="1:8" s="7" customFormat="1" ht="15">
      <c r="A39" s="27" t="s">
        <v>42</v>
      </c>
      <c r="B39" s="17" t="s">
        <v>8</v>
      </c>
      <c r="C39" s="16">
        <v>0</v>
      </c>
      <c r="D39" s="16">
        <v>0</v>
      </c>
      <c r="E39" s="55">
        <v>0</v>
      </c>
      <c r="F39" s="55">
        <v>0</v>
      </c>
      <c r="G39" s="55">
        <v>0</v>
      </c>
      <c r="H39" s="20">
        <v>0</v>
      </c>
    </row>
    <row r="40" spans="1:8" s="7" customFormat="1" ht="15.75">
      <c r="A40" s="26" t="s">
        <v>126</v>
      </c>
      <c r="B40" s="17"/>
      <c r="C40" s="16"/>
      <c r="D40" s="16"/>
      <c r="E40" s="55"/>
      <c r="F40" s="55"/>
      <c r="G40" s="55"/>
      <c r="H40" s="20"/>
    </row>
    <row r="41" spans="1:8" s="7" customFormat="1" ht="30">
      <c r="A41" s="27" t="s">
        <v>127</v>
      </c>
      <c r="B41" s="17" t="s">
        <v>43</v>
      </c>
      <c r="C41" s="52">
        <v>687.9</v>
      </c>
      <c r="D41" s="52">
        <v>751.7</v>
      </c>
      <c r="E41" s="61">
        <v>8</v>
      </c>
      <c r="F41" s="61"/>
      <c r="G41" s="61"/>
      <c r="H41" s="50">
        <f>C41/D41*100</f>
        <v>91.51257150458959</v>
      </c>
    </row>
    <row r="42" spans="1:8" s="7" customFormat="1" ht="18.75" customHeight="1">
      <c r="A42" s="27" t="s">
        <v>93</v>
      </c>
      <c r="B42" s="17" t="s">
        <v>8</v>
      </c>
      <c r="C42" s="52">
        <v>0</v>
      </c>
      <c r="D42" s="52">
        <v>0</v>
      </c>
      <c r="E42" s="61"/>
      <c r="F42" s="61"/>
      <c r="G42" s="61"/>
      <c r="H42" s="50">
        <v>0</v>
      </c>
    </row>
    <row r="43" spans="1:8" s="7" customFormat="1" ht="18.75" customHeight="1">
      <c r="A43" s="26" t="s">
        <v>128</v>
      </c>
      <c r="B43" s="17"/>
      <c r="C43" s="23"/>
      <c r="D43" s="23"/>
      <c r="E43" s="56"/>
      <c r="F43" s="56"/>
      <c r="G43" s="56"/>
      <c r="H43" s="20"/>
    </row>
    <row r="44" spans="1:8" s="7" customFormat="1" ht="17.25" customHeight="1">
      <c r="A44" s="27" t="s">
        <v>129</v>
      </c>
      <c r="B44" s="17" t="s">
        <v>43</v>
      </c>
      <c r="C44" s="16">
        <v>0</v>
      </c>
      <c r="D44" s="16">
        <v>0</v>
      </c>
      <c r="E44" s="55"/>
      <c r="F44" s="55"/>
      <c r="G44" s="55"/>
      <c r="H44" s="20">
        <v>0</v>
      </c>
    </row>
    <row r="45" spans="1:8" s="7" customFormat="1" ht="20.25" customHeight="1">
      <c r="A45" s="27" t="s">
        <v>44</v>
      </c>
      <c r="B45" s="17" t="s">
        <v>45</v>
      </c>
      <c r="C45" s="16">
        <v>0</v>
      </c>
      <c r="D45" s="16">
        <v>0</v>
      </c>
      <c r="E45" s="55"/>
      <c r="F45" s="55"/>
      <c r="G45" s="55"/>
      <c r="H45" s="20">
        <v>0</v>
      </c>
    </row>
    <row r="46" spans="1:8" s="7" customFormat="1" ht="15">
      <c r="A46" s="27" t="s">
        <v>13</v>
      </c>
      <c r="B46" s="17" t="s">
        <v>45</v>
      </c>
      <c r="C46" s="37">
        <v>0</v>
      </c>
      <c r="D46" s="37">
        <v>0</v>
      </c>
      <c r="E46" s="62"/>
      <c r="F46" s="62"/>
      <c r="G46" s="62"/>
      <c r="H46" s="20">
        <v>0</v>
      </c>
    </row>
    <row r="47" spans="1:8" s="7" customFormat="1" ht="15.75">
      <c r="A47" s="26" t="s">
        <v>130</v>
      </c>
      <c r="B47" s="17"/>
      <c r="C47" s="37"/>
      <c r="D47" s="37"/>
      <c r="E47" s="62"/>
      <c r="F47" s="62"/>
      <c r="G47" s="62"/>
      <c r="H47" s="20"/>
    </row>
    <row r="48" spans="1:8" s="7" customFormat="1" ht="15">
      <c r="A48" s="27" t="s">
        <v>131</v>
      </c>
      <c r="B48" s="17" t="s">
        <v>104</v>
      </c>
      <c r="C48" s="16">
        <v>0</v>
      </c>
      <c r="D48" s="16">
        <v>0</v>
      </c>
      <c r="E48" s="55"/>
      <c r="F48" s="55"/>
      <c r="G48" s="55"/>
      <c r="H48" s="20">
        <v>0</v>
      </c>
    </row>
    <row r="49" spans="1:8" s="7" customFormat="1" ht="15">
      <c r="A49" s="27" t="s">
        <v>14</v>
      </c>
      <c r="B49" s="17" t="s">
        <v>105</v>
      </c>
      <c r="C49" s="16">
        <v>3210</v>
      </c>
      <c r="D49" s="16">
        <v>2532</v>
      </c>
      <c r="E49" s="55">
        <v>4380</v>
      </c>
      <c r="F49" s="55">
        <v>4520</v>
      </c>
      <c r="G49" s="55">
        <v>4543</v>
      </c>
      <c r="H49" s="20">
        <v>0</v>
      </c>
    </row>
    <row r="50" spans="1:8" s="7" customFormat="1" ht="15.75">
      <c r="A50" s="26" t="s">
        <v>132</v>
      </c>
      <c r="B50" s="17"/>
      <c r="C50" s="16"/>
      <c r="D50" s="16"/>
      <c r="E50" s="55"/>
      <c r="F50" s="55"/>
      <c r="G50" s="55"/>
      <c r="H50" s="20"/>
    </row>
    <row r="51" spans="1:8" s="7" customFormat="1" ht="15">
      <c r="A51" s="27" t="s">
        <v>133</v>
      </c>
      <c r="B51" s="17" t="s">
        <v>43</v>
      </c>
      <c r="C51" s="23">
        <v>330</v>
      </c>
      <c r="D51" s="23">
        <v>310</v>
      </c>
      <c r="E51" s="56"/>
      <c r="F51" s="56"/>
      <c r="G51" s="56"/>
      <c r="H51" s="20">
        <f>C51/D51*100</f>
        <v>106.4516129032258</v>
      </c>
    </row>
    <row r="52" spans="1:8" s="7" customFormat="1" ht="15">
      <c r="A52" s="27" t="s">
        <v>42</v>
      </c>
      <c r="B52" s="17" t="s">
        <v>8</v>
      </c>
      <c r="C52" s="23">
        <v>0</v>
      </c>
      <c r="D52" s="23">
        <v>0</v>
      </c>
      <c r="E52" s="56"/>
      <c r="F52" s="56"/>
      <c r="G52" s="56"/>
      <c r="H52" s="20">
        <v>0</v>
      </c>
    </row>
    <row r="53" spans="1:8" s="7" customFormat="1" ht="15.75">
      <c r="A53" s="26" t="s">
        <v>134</v>
      </c>
      <c r="B53" s="17"/>
      <c r="C53" s="23"/>
      <c r="D53" s="23"/>
      <c r="E53" s="56"/>
      <c r="F53" s="56"/>
      <c r="G53" s="56"/>
      <c r="H53" s="20"/>
    </row>
    <row r="54" spans="1:8" s="7" customFormat="1" ht="20.25" customHeight="1">
      <c r="A54" s="27" t="s">
        <v>135</v>
      </c>
      <c r="B54" s="17" t="s">
        <v>46</v>
      </c>
      <c r="C54" s="18">
        <v>9</v>
      </c>
      <c r="D54" s="38">
        <v>11</v>
      </c>
      <c r="E54" s="63">
        <v>9</v>
      </c>
      <c r="F54" s="63">
        <v>10</v>
      </c>
      <c r="G54" s="63">
        <v>10</v>
      </c>
      <c r="H54" s="20">
        <f>C54/D54*100</f>
        <v>81.81818181818183</v>
      </c>
    </row>
    <row r="55" spans="1:8" s="7" customFormat="1" ht="33.75" customHeight="1">
      <c r="A55" s="27" t="s">
        <v>99</v>
      </c>
      <c r="B55" s="17" t="s">
        <v>8</v>
      </c>
      <c r="C55" s="16">
        <v>0</v>
      </c>
      <c r="D55" s="16">
        <v>0</v>
      </c>
      <c r="E55" s="55"/>
      <c r="F55" s="55"/>
      <c r="G55" s="55"/>
      <c r="H55" s="20">
        <v>0</v>
      </c>
    </row>
    <row r="56" spans="1:8" s="7" customFormat="1" ht="32.25" customHeight="1">
      <c r="A56" s="21" t="s">
        <v>47</v>
      </c>
      <c r="B56" s="17" t="s">
        <v>15</v>
      </c>
      <c r="C56" s="23">
        <v>0</v>
      </c>
      <c r="D56" s="23">
        <v>0</v>
      </c>
      <c r="E56" s="56"/>
      <c r="F56" s="56"/>
      <c r="G56" s="56"/>
      <c r="H56" s="20">
        <v>0</v>
      </c>
    </row>
    <row r="57" spans="1:8" s="7" customFormat="1" ht="15">
      <c r="A57" s="28" t="s">
        <v>136</v>
      </c>
      <c r="B57" s="17" t="s">
        <v>15</v>
      </c>
      <c r="C57" s="23" t="s">
        <v>103</v>
      </c>
      <c r="D57" s="16" t="s">
        <v>103</v>
      </c>
      <c r="E57" s="55"/>
      <c r="F57" s="55"/>
      <c r="G57" s="55"/>
      <c r="H57" s="20">
        <v>0</v>
      </c>
    </row>
    <row r="58" spans="1:8" s="7" customFormat="1" ht="15">
      <c r="A58" s="28" t="s">
        <v>137</v>
      </c>
      <c r="B58" s="17" t="s">
        <v>15</v>
      </c>
      <c r="C58" s="23" t="s">
        <v>103</v>
      </c>
      <c r="D58" s="16" t="s">
        <v>103</v>
      </c>
      <c r="E58" s="55"/>
      <c r="F58" s="55"/>
      <c r="G58" s="55"/>
      <c r="H58" s="20">
        <v>0</v>
      </c>
    </row>
    <row r="59" spans="1:8" s="7" customFormat="1" ht="15">
      <c r="A59" s="29" t="s">
        <v>138</v>
      </c>
      <c r="B59" s="17" t="s">
        <v>15</v>
      </c>
      <c r="C59" s="23" t="s">
        <v>103</v>
      </c>
      <c r="D59" s="16" t="s">
        <v>103</v>
      </c>
      <c r="E59" s="55"/>
      <c r="F59" s="55"/>
      <c r="G59" s="55"/>
      <c r="H59" s="20">
        <v>0</v>
      </c>
    </row>
    <row r="60" spans="1:8" s="7" customFormat="1" ht="18.75" customHeight="1">
      <c r="A60" s="72" t="s">
        <v>48</v>
      </c>
      <c r="B60" s="75"/>
      <c r="C60" s="75"/>
      <c r="D60" s="75"/>
      <c r="E60" s="75"/>
      <c r="F60" s="75"/>
      <c r="G60" s="75"/>
      <c r="H60" s="76"/>
    </row>
    <row r="61" spans="1:8" s="7" customFormat="1" ht="60">
      <c r="A61" s="21" t="s">
        <v>49</v>
      </c>
      <c r="B61" s="17" t="s">
        <v>50</v>
      </c>
      <c r="C61" s="16">
        <v>1.3</v>
      </c>
      <c r="D61" s="16">
        <v>1.1</v>
      </c>
      <c r="E61" s="55"/>
      <c r="F61" s="55"/>
      <c r="G61" s="55"/>
      <c r="H61" s="20">
        <f>C61/D61*100</f>
        <v>118.18181818181816</v>
      </c>
    </row>
    <row r="62" spans="1:8" s="7" customFormat="1" ht="15">
      <c r="A62" s="21" t="s">
        <v>51</v>
      </c>
      <c r="B62" s="17"/>
      <c r="C62" s="18"/>
      <c r="D62" s="18"/>
      <c r="E62" s="64"/>
      <c r="F62" s="64"/>
      <c r="G62" s="64"/>
      <c r="H62" s="20"/>
    </row>
    <row r="63" spans="1:8" s="7" customFormat="1" ht="15">
      <c r="A63" s="29" t="s">
        <v>52</v>
      </c>
      <c r="B63" s="17" t="s">
        <v>53</v>
      </c>
      <c r="C63" s="31">
        <v>0.652</v>
      </c>
      <c r="D63" s="31">
        <v>0.656</v>
      </c>
      <c r="E63" s="65"/>
      <c r="F63" s="65"/>
      <c r="G63" s="65"/>
      <c r="H63" s="20">
        <f>C63/D63*100</f>
        <v>99.39024390243902</v>
      </c>
    </row>
    <row r="64" spans="1:8" s="7" customFormat="1" ht="15">
      <c r="A64" s="29" t="s">
        <v>92</v>
      </c>
      <c r="B64" s="17" t="s">
        <v>8</v>
      </c>
      <c r="C64" s="16">
        <v>49.2</v>
      </c>
      <c r="D64" s="16">
        <v>49.4</v>
      </c>
      <c r="E64" s="55"/>
      <c r="F64" s="55"/>
      <c r="G64" s="55"/>
      <c r="H64" s="20">
        <f>C64/D64*100</f>
        <v>99.59514170040487</v>
      </c>
    </row>
    <row r="65" spans="1:8" s="7" customFormat="1" ht="15">
      <c r="A65" s="29" t="s">
        <v>54</v>
      </c>
      <c r="B65" s="17" t="s">
        <v>53</v>
      </c>
      <c r="C65" s="16">
        <v>673</v>
      </c>
      <c r="D65" s="16">
        <v>676</v>
      </c>
      <c r="E65" s="55"/>
      <c r="F65" s="55"/>
      <c r="G65" s="55"/>
      <c r="H65" s="20">
        <f>C65/D65*100</f>
        <v>99.55621301775149</v>
      </c>
    </row>
    <row r="66" spans="1:8" s="7" customFormat="1" ht="15">
      <c r="A66" s="29" t="s">
        <v>92</v>
      </c>
      <c r="B66" s="17" t="s">
        <v>8</v>
      </c>
      <c r="C66" s="16">
        <v>50.8</v>
      </c>
      <c r="D66" s="16">
        <v>50.9</v>
      </c>
      <c r="E66" s="55"/>
      <c r="F66" s="55"/>
      <c r="G66" s="55"/>
      <c r="H66" s="20">
        <f>C66/D66*100</f>
        <v>99.80353634577604</v>
      </c>
    </row>
    <row r="67" spans="1:8" s="7" customFormat="1" ht="15">
      <c r="A67" s="21" t="s">
        <v>55</v>
      </c>
      <c r="B67" s="17"/>
      <c r="C67" s="16"/>
      <c r="D67" s="16"/>
      <c r="E67" s="55"/>
      <c r="F67" s="55"/>
      <c r="G67" s="55"/>
      <c r="H67" s="20"/>
    </row>
    <row r="68" spans="1:8" s="7" customFormat="1" ht="15">
      <c r="A68" s="29" t="s">
        <v>56</v>
      </c>
      <c r="B68" s="17" t="s">
        <v>53</v>
      </c>
      <c r="C68" s="37">
        <v>0.246</v>
      </c>
      <c r="D68" s="37">
        <v>0.244</v>
      </c>
      <c r="E68" s="62"/>
      <c r="F68" s="62"/>
      <c r="G68" s="62"/>
      <c r="H68" s="20">
        <f aca="true" t="shared" si="0" ref="H68:H73">C68/D68*100</f>
        <v>100.81967213114753</v>
      </c>
    </row>
    <row r="69" spans="1:8" s="7" customFormat="1" ht="15">
      <c r="A69" s="29" t="s">
        <v>92</v>
      </c>
      <c r="B69" s="17" t="s">
        <v>8</v>
      </c>
      <c r="C69" s="23">
        <v>18.5</v>
      </c>
      <c r="D69" s="23">
        <v>18.3</v>
      </c>
      <c r="E69" s="56"/>
      <c r="F69" s="56"/>
      <c r="G69" s="56"/>
      <c r="H69" s="20">
        <f t="shared" si="0"/>
        <v>101.09289617486338</v>
      </c>
    </row>
    <row r="70" spans="1:8" s="7" customFormat="1" ht="15">
      <c r="A70" s="29" t="s">
        <v>57</v>
      </c>
      <c r="B70" s="17" t="s">
        <v>53</v>
      </c>
      <c r="C70" s="37">
        <v>0.84</v>
      </c>
      <c r="D70" s="37">
        <v>0.848</v>
      </c>
      <c r="E70" s="62"/>
      <c r="F70" s="62"/>
      <c r="G70" s="62"/>
      <c r="H70" s="20">
        <f t="shared" si="0"/>
        <v>99.05660377358491</v>
      </c>
    </row>
    <row r="71" spans="1:8" s="7" customFormat="1" ht="15">
      <c r="A71" s="29" t="s">
        <v>92</v>
      </c>
      <c r="B71" s="17" t="s">
        <v>8</v>
      </c>
      <c r="C71" s="23">
        <v>63.4</v>
      </c>
      <c r="D71" s="23">
        <v>63.9</v>
      </c>
      <c r="E71" s="56"/>
      <c r="F71" s="56"/>
      <c r="G71" s="56"/>
      <c r="H71" s="20">
        <f t="shared" si="0"/>
        <v>99.21752738654148</v>
      </c>
    </row>
    <row r="72" spans="1:8" s="7" customFormat="1" ht="15">
      <c r="A72" s="29" t="s">
        <v>58</v>
      </c>
      <c r="B72" s="17" t="s">
        <v>53</v>
      </c>
      <c r="C72" s="37">
        <v>0.232</v>
      </c>
      <c r="D72" s="37">
        <v>0.227</v>
      </c>
      <c r="E72" s="62"/>
      <c r="F72" s="62"/>
      <c r="G72" s="62"/>
      <c r="H72" s="20">
        <f t="shared" si="0"/>
        <v>102.20264317180616</v>
      </c>
    </row>
    <row r="73" spans="1:8" s="7" customFormat="1" ht="15">
      <c r="A73" s="29" t="s">
        <v>92</v>
      </c>
      <c r="B73" s="17" t="s">
        <v>8</v>
      </c>
      <c r="C73" s="23">
        <v>17.5</v>
      </c>
      <c r="D73" s="23">
        <v>17.1</v>
      </c>
      <c r="E73" s="56"/>
      <c r="F73" s="56"/>
      <c r="G73" s="56"/>
      <c r="H73" s="20">
        <f t="shared" si="0"/>
        <v>102.3391812865497</v>
      </c>
    </row>
    <row r="74" spans="1:8" s="7" customFormat="1" ht="36" customHeight="1">
      <c r="A74" s="21" t="s">
        <v>59</v>
      </c>
      <c r="B74" s="17" t="s">
        <v>50</v>
      </c>
      <c r="C74" s="18" t="s">
        <v>149</v>
      </c>
      <c r="D74" s="18" t="s">
        <v>140</v>
      </c>
      <c r="E74" s="64"/>
      <c r="F74" s="64"/>
      <c r="G74" s="64"/>
      <c r="H74" s="20">
        <v>0</v>
      </c>
    </row>
    <row r="75" spans="1:8" s="7" customFormat="1" ht="30">
      <c r="A75" s="21" t="s">
        <v>60</v>
      </c>
      <c r="B75" s="17" t="s">
        <v>8</v>
      </c>
      <c r="C75" s="18">
        <v>0</v>
      </c>
      <c r="D75" s="18">
        <v>0</v>
      </c>
      <c r="E75" s="64">
        <v>0</v>
      </c>
      <c r="F75" s="64">
        <v>0</v>
      </c>
      <c r="G75" s="64">
        <v>0</v>
      </c>
      <c r="H75" s="20">
        <v>0</v>
      </c>
    </row>
    <row r="76" spans="1:8" s="7" customFormat="1" ht="30">
      <c r="A76" s="21" t="s">
        <v>61</v>
      </c>
      <c r="B76" s="17" t="s">
        <v>8</v>
      </c>
      <c r="C76" s="18">
        <v>100</v>
      </c>
      <c r="D76" s="18">
        <v>100</v>
      </c>
      <c r="E76" s="64">
        <v>100</v>
      </c>
      <c r="F76" s="64">
        <v>100</v>
      </c>
      <c r="G76" s="64">
        <v>100</v>
      </c>
      <c r="H76" s="20">
        <f>C76/D76*100</f>
        <v>100</v>
      </c>
    </row>
    <row r="77" spans="1:8" s="7" customFormat="1" ht="19.5" customHeight="1">
      <c r="A77" s="77" t="s">
        <v>87</v>
      </c>
      <c r="B77" s="78"/>
      <c r="C77" s="78"/>
      <c r="D77" s="78"/>
      <c r="E77" s="78"/>
      <c r="F77" s="78"/>
      <c r="G77" s="78"/>
      <c r="H77" s="79"/>
    </row>
    <row r="78" spans="1:8" s="7" customFormat="1" ht="15">
      <c r="A78" s="30" t="s">
        <v>62</v>
      </c>
      <c r="B78" s="31" t="s">
        <v>53</v>
      </c>
      <c r="C78" s="31">
        <v>1391</v>
      </c>
      <c r="D78" s="31">
        <v>1.325</v>
      </c>
      <c r="E78" s="65">
        <v>1395</v>
      </c>
      <c r="F78" s="65"/>
      <c r="G78" s="65"/>
      <c r="H78" s="20">
        <f>C78/D78*100</f>
        <v>104981.13207547169</v>
      </c>
    </row>
    <row r="79" spans="1:8" s="7" customFormat="1" ht="15">
      <c r="A79" s="21" t="s">
        <v>63</v>
      </c>
      <c r="B79" s="17" t="s">
        <v>53</v>
      </c>
      <c r="C79" s="31"/>
      <c r="D79" s="31"/>
      <c r="E79" s="65"/>
      <c r="F79" s="65"/>
      <c r="G79" s="65"/>
      <c r="H79" s="20">
        <v>0</v>
      </c>
    </row>
    <row r="80" spans="1:8" s="7" customFormat="1" ht="15">
      <c r="A80" s="29" t="s">
        <v>64</v>
      </c>
      <c r="B80" s="17" t="s">
        <v>53</v>
      </c>
      <c r="C80" s="31"/>
      <c r="D80" s="31"/>
      <c r="E80" s="65"/>
      <c r="F80" s="65"/>
      <c r="G80" s="65"/>
      <c r="H80" s="20">
        <v>0</v>
      </c>
    </row>
    <row r="81" spans="1:8" s="7" customFormat="1" ht="15">
      <c r="A81" s="21" t="s">
        <v>65</v>
      </c>
      <c r="B81" s="17" t="s">
        <v>53</v>
      </c>
      <c r="C81" s="37">
        <v>0.038</v>
      </c>
      <c r="D81" s="31">
        <v>0.068</v>
      </c>
      <c r="E81" s="65"/>
      <c r="F81" s="65"/>
      <c r="G81" s="65"/>
      <c r="H81" s="20">
        <f>C81/D81*100</f>
        <v>55.882352941176464</v>
      </c>
    </row>
    <row r="82" spans="1:8" s="7" customFormat="1" ht="15">
      <c r="A82" s="21" t="s">
        <v>66</v>
      </c>
      <c r="B82" s="17" t="s">
        <v>53</v>
      </c>
      <c r="C82" s="31"/>
      <c r="D82" s="31"/>
      <c r="E82" s="65"/>
      <c r="F82" s="65"/>
      <c r="G82" s="65"/>
      <c r="H82" s="20">
        <v>0</v>
      </c>
    </row>
    <row r="83" spans="1:8" s="7" customFormat="1" ht="15">
      <c r="A83" s="29" t="s">
        <v>67</v>
      </c>
      <c r="B83" s="17" t="s">
        <v>53</v>
      </c>
      <c r="C83" s="31">
        <v>0.491</v>
      </c>
      <c r="D83" s="31">
        <v>0.471</v>
      </c>
      <c r="E83" s="65"/>
      <c r="F83" s="65"/>
      <c r="G83" s="65"/>
      <c r="H83" s="20">
        <f>C83/D83*100</f>
        <v>104.24628450106157</v>
      </c>
    </row>
    <row r="84" spans="1:8" s="7" customFormat="1" ht="30">
      <c r="A84" s="21" t="s">
        <v>118</v>
      </c>
      <c r="B84" s="17" t="s">
        <v>8</v>
      </c>
      <c r="C84" s="16">
        <f>SUM(C86:C94)</f>
        <v>141.2</v>
      </c>
      <c r="D84" s="16">
        <f>SUM(D86:D94)</f>
        <v>146</v>
      </c>
      <c r="E84" s="55"/>
      <c r="F84" s="55"/>
      <c r="G84" s="55"/>
      <c r="H84" s="20">
        <v>0</v>
      </c>
    </row>
    <row r="85" spans="1:8" s="7" customFormat="1" ht="15">
      <c r="A85" s="44" t="s">
        <v>119</v>
      </c>
      <c r="B85" s="17"/>
      <c r="C85" s="16"/>
      <c r="D85" s="16"/>
      <c r="E85" s="55"/>
      <c r="F85" s="55"/>
      <c r="G85" s="55"/>
      <c r="H85" s="20"/>
    </row>
    <row r="86" spans="1:8" s="7" customFormat="1" ht="15">
      <c r="A86" s="19" t="s">
        <v>11</v>
      </c>
      <c r="B86" s="17" t="s">
        <v>8</v>
      </c>
      <c r="C86" s="23">
        <v>104.6</v>
      </c>
      <c r="D86" s="23">
        <v>113.5</v>
      </c>
      <c r="E86" s="56">
        <v>105.8</v>
      </c>
      <c r="F86" s="56">
        <v>104.8</v>
      </c>
      <c r="G86" s="56">
        <v>104</v>
      </c>
      <c r="H86" s="20">
        <v>0</v>
      </c>
    </row>
    <row r="87" spans="1:8" s="7" customFormat="1" ht="15">
      <c r="A87" s="19" t="s">
        <v>30</v>
      </c>
      <c r="B87" s="17" t="s">
        <v>8</v>
      </c>
      <c r="C87" s="23"/>
      <c r="D87" s="23"/>
      <c r="E87" s="56"/>
      <c r="F87" s="56"/>
      <c r="G87" s="56"/>
      <c r="H87" s="20">
        <v>0</v>
      </c>
    </row>
    <row r="88" spans="1:8" s="7" customFormat="1" ht="15">
      <c r="A88" s="19" t="s">
        <v>31</v>
      </c>
      <c r="B88" s="17" t="s">
        <v>8</v>
      </c>
      <c r="C88" s="23"/>
      <c r="D88" s="23"/>
      <c r="E88" s="56"/>
      <c r="F88" s="56"/>
      <c r="G88" s="56"/>
      <c r="H88" s="20">
        <v>0</v>
      </c>
    </row>
    <row r="89" spans="1:8" s="7" customFormat="1" ht="15">
      <c r="A89" s="19" t="s">
        <v>32</v>
      </c>
      <c r="B89" s="17" t="s">
        <v>8</v>
      </c>
      <c r="C89" s="23"/>
      <c r="D89" s="23"/>
      <c r="E89" s="56"/>
      <c r="F89" s="56"/>
      <c r="G89" s="56"/>
      <c r="H89" s="20">
        <v>0</v>
      </c>
    </row>
    <row r="90" spans="1:8" s="7" customFormat="1" ht="15">
      <c r="A90" s="19" t="s">
        <v>68</v>
      </c>
      <c r="B90" s="17" t="s">
        <v>8</v>
      </c>
      <c r="C90" s="23"/>
      <c r="D90" s="23"/>
      <c r="E90" s="56"/>
      <c r="F90" s="56"/>
      <c r="G90" s="56"/>
      <c r="H90" s="20">
        <v>0</v>
      </c>
    </row>
    <row r="91" spans="1:8" s="7" customFormat="1" ht="15">
      <c r="A91" s="19" t="s">
        <v>12</v>
      </c>
      <c r="B91" s="17" t="s">
        <v>8</v>
      </c>
      <c r="C91" s="23"/>
      <c r="D91" s="23"/>
      <c r="E91" s="56"/>
      <c r="F91" s="56"/>
      <c r="G91" s="56"/>
      <c r="H91" s="20">
        <v>0</v>
      </c>
    </row>
    <row r="92" spans="1:8" s="7" customFormat="1" ht="45">
      <c r="A92" s="19" t="s">
        <v>34</v>
      </c>
      <c r="B92" s="17" t="s">
        <v>8</v>
      </c>
      <c r="C92" s="23"/>
      <c r="D92" s="23"/>
      <c r="E92" s="56"/>
      <c r="F92" s="56"/>
      <c r="G92" s="56"/>
      <c r="H92" s="20">
        <v>0</v>
      </c>
    </row>
    <row r="93" spans="1:8" s="7" customFormat="1" ht="15">
      <c r="A93" s="19" t="s">
        <v>35</v>
      </c>
      <c r="B93" s="17" t="s">
        <v>8</v>
      </c>
      <c r="C93" s="23">
        <v>36.6</v>
      </c>
      <c r="D93" s="23">
        <v>32.5</v>
      </c>
      <c r="E93" s="56">
        <v>31.6</v>
      </c>
      <c r="F93" s="56">
        <v>31.6</v>
      </c>
      <c r="G93" s="56">
        <v>31.6</v>
      </c>
      <c r="H93" s="20"/>
    </row>
    <row r="94" spans="1:8" s="7" customFormat="1" ht="15">
      <c r="A94" s="19" t="s">
        <v>69</v>
      </c>
      <c r="B94" s="17" t="s">
        <v>8</v>
      </c>
      <c r="C94" s="23"/>
      <c r="D94" s="23"/>
      <c r="E94" s="56"/>
      <c r="F94" s="56"/>
      <c r="G94" s="56"/>
      <c r="H94" s="20">
        <v>0</v>
      </c>
    </row>
    <row r="95" spans="1:8" s="7" customFormat="1" ht="60">
      <c r="A95" s="19" t="s">
        <v>70</v>
      </c>
      <c r="B95" s="17" t="s">
        <v>8</v>
      </c>
      <c r="C95" s="16"/>
      <c r="D95" s="16"/>
      <c r="E95" s="55"/>
      <c r="F95" s="55"/>
      <c r="G95" s="55"/>
      <c r="H95" s="20">
        <v>0</v>
      </c>
    </row>
    <row r="96" spans="1:8" s="7" customFormat="1" ht="18" customHeight="1">
      <c r="A96" s="72" t="s">
        <v>28</v>
      </c>
      <c r="B96" s="73"/>
      <c r="C96" s="73"/>
      <c r="D96" s="73"/>
      <c r="E96" s="73"/>
      <c r="F96" s="73"/>
      <c r="G96" s="73"/>
      <c r="H96" s="74"/>
    </row>
    <row r="97" spans="1:8" s="7" customFormat="1" ht="15">
      <c r="A97" s="21" t="s">
        <v>17</v>
      </c>
      <c r="B97" s="17" t="s">
        <v>16</v>
      </c>
      <c r="C97" s="31">
        <f>SUM(C99:C111)</f>
        <v>0.098</v>
      </c>
      <c r="D97" s="31">
        <f>SUM(D99:D111)</f>
        <v>0.11</v>
      </c>
      <c r="E97" s="65"/>
      <c r="F97" s="65"/>
      <c r="G97" s="65"/>
      <c r="H97" s="20">
        <f>C97/D97*100</f>
        <v>89.0909090909091</v>
      </c>
    </row>
    <row r="98" spans="1:8" s="7" customFormat="1" ht="15">
      <c r="A98" s="44" t="s">
        <v>18</v>
      </c>
      <c r="B98" s="17"/>
      <c r="C98" s="31"/>
      <c r="D98" s="31"/>
      <c r="E98" s="65"/>
      <c r="F98" s="65"/>
      <c r="G98" s="65"/>
      <c r="H98" s="20"/>
    </row>
    <row r="99" spans="1:8" s="7" customFormat="1" ht="15">
      <c r="A99" s="19" t="s">
        <v>11</v>
      </c>
      <c r="B99" s="17" t="s">
        <v>16</v>
      </c>
      <c r="C99" s="31">
        <v>0.022</v>
      </c>
      <c r="D99" s="31">
        <v>0.03</v>
      </c>
      <c r="E99" s="65"/>
      <c r="F99" s="65"/>
      <c r="G99" s="65"/>
      <c r="H99" s="20">
        <f>C99/D99*100</f>
        <v>73.33333333333333</v>
      </c>
    </row>
    <row r="100" spans="1:8" s="7" customFormat="1" ht="15">
      <c r="A100" s="19" t="s">
        <v>30</v>
      </c>
      <c r="B100" s="17" t="s">
        <v>16</v>
      </c>
      <c r="C100" s="31">
        <v>0</v>
      </c>
      <c r="D100" s="31">
        <v>0</v>
      </c>
      <c r="E100" s="65">
        <v>0</v>
      </c>
      <c r="F100" s="65">
        <v>0</v>
      </c>
      <c r="G100" s="65">
        <v>0</v>
      </c>
      <c r="H100" s="20">
        <v>0</v>
      </c>
    </row>
    <row r="101" spans="1:8" s="7" customFormat="1" ht="15">
      <c r="A101" s="19" t="s">
        <v>31</v>
      </c>
      <c r="B101" s="17" t="s">
        <v>16</v>
      </c>
      <c r="C101" s="31">
        <v>0</v>
      </c>
      <c r="D101" s="31">
        <v>0</v>
      </c>
      <c r="E101" s="65">
        <v>0</v>
      </c>
      <c r="F101" s="65">
        <v>0</v>
      </c>
      <c r="G101" s="65">
        <v>0</v>
      </c>
      <c r="H101" s="20">
        <v>0</v>
      </c>
    </row>
    <row r="102" spans="1:8" s="7" customFormat="1" ht="15">
      <c r="A102" s="19" t="s">
        <v>32</v>
      </c>
      <c r="B102" s="17" t="s">
        <v>16</v>
      </c>
      <c r="C102" s="31">
        <v>0</v>
      </c>
      <c r="D102" s="31">
        <v>0</v>
      </c>
      <c r="E102" s="65">
        <v>0</v>
      </c>
      <c r="F102" s="65">
        <v>0</v>
      </c>
      <c r="G102" s="65">
        <v>0</v>
      </c>
      <c r="H102" s="20">
        <v>0</v>
      </c>
    </row>
    <row r="103" spans="1:8" s="7" customFormat="1" ht="15">
      <c r="A103" s="19" t="s">
        <v>68</v>
      </c>
      <c r="B103" s="17" t="s">
        <v>16</v>
      </c>
      <c r="C103" s="31">
        <v>0</v>
      </c>
      <c r="D103" s="31">
        <v>0</v>
      </c>
      <c r="E103" s="65">
        <v>0</v>
      </c>
      <c r="F103" s="65">
        <v>0</v>
      </c>
      <c r="G103" s="65">
        <v>0</v>
      </c>
      <c r="H103" s="20">
        <v>0</v>
      </c>
    </row>
    <row r="104" spans="1:8" s="7" customFormat="1" ht="15">
      <c r="A104" s="19" t="s">
        <v>12</v>
      </c>
      <c r="B104" s="17" t="s">
        <v>16</v>
      </c>
      <c r="C104" s="31">
        <v>0</v>
      </c>
      <c r="D104" s="31">
        <v>0</v>
      </c>
      <c r="E104" s="65"/>
      <c r="F104" s="65">
        <v>0</v>
      </c>
      <c r="G104" s="65"/>
      <c r="H104" s="20">
        <v>0</v>
      </c>
    </row>
    <row r="105" spans="1:8" s="7" customFormat="1" ht="45">
      <c r="A105" s="19" t="s">
        <v>34</v>
      </c>
      <c r="B105" s="17" t="s">
        <v>16</v>
      </c>
      <c r="C105" s="31">
        <v>0.011</v>
      </c>
      <c r="D105" s="37">
        <v>0.016</v>
      </c>
      <c r="E105" s="62"/>
      <c r="F105" s="62"/>
      <c r="G105" s="62"/>
      <c r="H105" s="20">
        <f>C105/D105*100</f>
        <v>68.75</v>
      </c>
    </row>
    <row r="106" spans="1:8" s="7" customFormat="1" ht="15">
      <c r="A106" s="19" t="s">
        <v>35</v>
      </c>
      <c r="B106" s="17" t="s">
        <v>16</v>
      </c>
      <c r="C106" s="31">
        <v>0</v>
      </c>
      <c r="D106" s="31">
        <v>0</v>
      </c>
      <c r="E106" s="65">
        <v>0</v>
      </c>
      <c r="F106" s="65">
        <v>0</v>
      </c>
      <c r="G106" s="65">
        <v>0</v>
      </c>
      <c r="H106" s="20">
        <v>0</v>
      </c>
    </row>
    <row r="107" spans="1:8" s="7" customFormat="1" ht="30">
      <c r="A107" s="19" t="s">
        <v>71</v>
      </c>
      <c r="B107" s="17" t="s">
        <v>16</v>
      </c>
      <c r="C107" s="37">
        <v>0</v>
      </c>
      <c r="D107" s="37">
        <v>0</v>
      </c>
      <c r="E107" s="62">
        <v>0</v>
      </c>
      <c r="F107" s="62">
        <v>0</v>
      </c>
      <c r="G107" s="62">
        <v>0</v>
      </c>
      <c r="H107" s="20">
        <v>0</v>
      </c>
    </row>
    <row r="108" spans="1:8" s="7" customFormat="1" ht="15">
      <c r="A108" s="19" t="s">
        <v>72</v>
      </c>
      <c r="B108" s="17" t="s">
        <v>16</v>
      </c>
      <c r="C108" s="31">
        <v>0</v>
      </c>
      <c r="D108" s="37">
        <v>0</v>
      </c>
      <c r="E108" s="62">
        <v>0</v>
      </c>
      <c r="F108" s="62">
        <v>0</v>
      </c>
      <c r="G108" s="62">
        <v>0</v>
      </c>
      <c r="H108" s="20">
        <v>0</v>
      </c>
    </row>
    <row r="109" spans="1:8" s="7" customFormat="1" ht="15">
      <c r="A109" s="19" t="s">
        <v>73</v>
      </c>
      <c r="B109" s="17" t="s">
        <v>16</v>
      </c>
      <c r="C109" s="37">
        <v>0</v>
      </c>
      <c r="D109" s="37">
        <v>0</v>
      </c>
      <c r="E109" s="62">
        <v>0</v>
      </c>
      <c r="F109" s="62">
        <v>0</v>
      </c>
      <c r="G109" s="62">
        <v>0</v>
      </c>
      <c r="H109" s="20">
        <v>0</v>
      </c>
    </row>
    <row r="110" spans="1:8" s="7" customFormat="1" ht="30">
      <c r="A110" s="19" t="s">
        <v>74</v>
      </c>
      <c r="B110" s="17" t="s">
        <v>16</v>
      </c>
      <c r="C110" s="37">
        <v>0</v>
      </c>
      <c r="D110" s="37">
        <v>0</v>
      </c>
      <c r="E110" s="62">
        <v>0</v>
      </c>
      <c r="F110" s="62">
        <v>0</v>
      </c>
      <c r="G110" s="62">
        <v>0</v>
      </c>
      <c r="H110" s="20">
        <v>0</v>
      </c>
    </row>
    <row r="111" spans="1:8" s="7" customFormat="1" ht="60">
      <c r="A111" s="27" t="s">
        <v>75</v>
      </c>
      <c r="B111" s="17" t="s">
        <v>16</v>
      </c>
      <c r="C111" s="31">
        <f>SUM(C113:C118)</f>
        <v>0.065</v>
      </c>
      <c r="D111" s="31">
        <f>SUM(D113:D118)</f>
        <v>0.064</v>
      </c>
      <c r="E111" s="65">
        <v>0.064</v>
      </c>
      <c r="F111" s="65">
        <v>0.064</v>
      </c>
      <c r="G111" s="65">
        <v>0.064</v>
      </c>
      <c r="H111" s="20">
        <f>C111/D111*100</f>
        <v>101.5625</v>
      </c>
    </row>
    <row r="112" spans="1:8" s="7" customFormat="1" ht="15">
      <c r="A112" s="32" t="s">
        <v>76</v>
      </c>
      <c r="B112" s="17"/>
      <c r="C112" s="31"/>
      <c r="D112" s="31"/>
      <c r="E112" s="65"/>
      <c r="F112" s="65"/>
      <c r="G112" s="65"/>
      <c r="H112" s="20"/>
    </row>
    <row r="113" spans="1:8" s="7" customFormat="1" ht="15">
      <c r="A113" s="29" t="s">
        <v>72</v>
      </c>
      <c r="B113" s="17" t="s">
        <v>16</v>
      </c>
      <c r="C113" s="31">
        <v>0.051</v>
      </c>
      <c r="D113" s="31">
        <v>0.049</v>
      </c>
      <c r="E113" s="65"/>
      <c r="F113" s="65"/>
      <c r="G113" s="65"/>
      <c r="H113" s="24">
        <f>C113/D113*100</f>
        <v>104.0816326530612</v>
      </c>
    </row>
    <row r="114" spans="1:8" s="7" customFormat="1" ht="15">
      <c r="A114" s="29" t="s">
        <v>77</v>
      </c>
      <c r="B114" s="17" t="s">
        <v>16</v>
      </c>
      <c r="C114" s="31">
        <v>0.003</v>
      </c>
      <c r="D114" s="31">
        <v>0.003</v>
      </c>
      <c r="E114" s="65"/>
      <c r="F114" s="65"/>
      <c r="G114" s="65"/>
      <c r="H114" s="24">
        <f>C114/D114*100</f>
        <v>100</v>
      </c>
    </row>
    <row r="115" spans="1:8" s="7" customFormat="1" ht="21.75" customHeight="1">
      <c r="A115" s="29" t="s">
        <v>78</v>
      </c>
      <c r="B115" s="17" t="s">
        <v>16</v>
      </c>
      <c r="C115" s="31">
        <v>0.004</v>
      </c>
      <c r="D115" s="31">
        <v>0.005</v>
      </c>
      <c r="E115" s="65"/>
      <c r="F115" s="65"/>
      <c r="G115" s="65"/>
      <c r="H115" s="24">
        <f>C115/D115*100</f>
        <v>80</v>
      </c>
    </row>
    <row r="116" spans="1:8" s="7" customFormat="1" ht="15">
      <c r="A116" s="29" t="s">
        <v>79</v>
      </c>
      <c r="B116" s="17" t="s">
        <v>16</v>
      </c>
      <c r="C116" s="31">
        <v>0</v>
      </c>
      <c r="D116" s="31">
        <v>0</v>
      </c>
      <c r="E116" s="65"/>
      <c r="F116" s="65"/>
      <c r="G116" s="65"/>
      <c r="H116" s="20">
        <v>0</v>
      </c>
    </row>
    <row r="117" spans="1:8" s="7" customFormat="1" ht="15">
      <c r="A117" s="29" t="s">
        <v>80</v>
      </c>
      <c r="B117" s="17" t="s">
        <v>16</v>
      </c>
      <c r="C117" s="31">
        <v>0</v>
      </c>
      <c r="D117" s="31">
        <v>0</v>
      </c>
      <c r="E117" s="65"/>
      <c r="F117" s="65"/>
      <c r="G117" s="65"/>
      <c r="H117" s="20">
        <v>0</v>
      </c>
    </row>
    <row r="118" spans="1:8" s="7" customFormat="1" ht="15">
      <c r="A118" s="29" t="s">
        <v>139</v>
      </c>
      <c r="B118" s="17" t="s">
        <v>16</v>
      </c>
      <c r="C118" s="31">
        <v>0.007</v>
      </c>
      <c r="D118" s="31">
        <v>0.007</v>
      </c>
      <c r="E118" s="65"/>
      <c r="F118" s="65"/>
      <c r="G118" s="65"/>
      <c r="H118" s="20">
        <f>C118/D118*100</f>
        <v>100</v>
      </c>
    </row>
    <row r="119" spans="1:8" s="7" customFormat="1" ht="30">
      <c r="A119" s="21" t="s">
        <v>81</v>
      </c>
      <c r="B119" s="17" t="s">
        <v>8</v>
      </c>
      <c r="C119" s="23">
        <v>4.8</v>
      </c>
      <c r="D119" s="23">
        <v>4.2</v>
      </c>
      <c r="E119" s="56"/>
      <c r="F119" s="56"/>
      <c r="G119" s="56"/>
      <c r="H119" s="20">
        <f>C119/D119*100</f>
        <v>114.28571428571428</v>
      </c>
    </row>
    <row r="120" spans="1:8" s="7" customFormat="1" ht="15">
      <c r="A120" s="21" t="s">
        <v>82</v>
      </c>
      <c r="B120" s="17" t="s">
        <v>9</v>
      </c>
      <c r="C120" s="18">
        <f>(C144+C143)/C97/12*1000</f>
        <v>1407482.993197279</v>
      </c>
      <c r="D120" s="18">
        <f>(D144+D143)/D97/12*1000</f>
        <v>1206136.3636363635</v>
      </c>
      <c r="E120" s="64"/>
      <c r="F120" s="64"/>
      <c r="G120" s="64"/>
      <c r="H120" s="20">
        <f>C120/D120*100</f>
        <v>116.69352119969905</v>
      </c>
    </row>
    <row r="121" spans="1:8" s="7" customFormat="1" ht="30">
      <c r="A121" s="21" t="s">
        <v>83</v>
      </c>
      <c r="B121" s="17" t="s">
        <v>9</v>
      </c>
      <c r="C121" s="18">
        <f>C144/C97/12*1000</f>
        <v>1407482.993197279</v>
      </c>
      <c r="D121" s="18">
        <f>D144/D97/12*1000</f>
        <v>1206136.3636363635</v>
      </c>
      <c r="E121" s="64"/>
      <c r="F121" s="64"/>
      <c r="G121" s="64"/>
      <c r="H121" s="20">
        <f>C121/D121*100</f>
        <v>116.69352119969905</v>
      </c>
    </row>
    <row r="122" spans="1:8" s="7" customFormat="1" ht="15">
      <c r="A122" s="44" t="s">
        <v>10</v>
      </c>
      <c r="B122" s="17"/>
      <c r="C122" s="18"/>
      <c r="D122" s="18"/>
      <c r="E122" s="64"/>
      <c r="F122" s="64"/>
      <c r="G122" s="64"/>
      <c r="H122" s="20"/>
    </row>
    <row r="123" spans="1:8" s="7" customFormat="1" ht="15">
      <c r="A123" s="19" t="s">
        <v>11</v>
      </c>
      <c r="B123" s="17" t="s">
        <v>9</v>
      </c>
      <c r="C123" s="18">
        <v>12219</v>
      </c>
      <c r="D123" s="18">
        <v>10153</v>
      </c>
      <c r="E123" s="64"/>
      <c r="F123" s="64"/>
      <c r="G123" s="64"/>
      <c r="H123" s="20">
        <f>C123/D123*100</f>
        <v>120.34866541908795</v>
      </c>
    </row>
    <row r="124" spans="1:8" s="7" customFormat="1" ht="15">
      <c r="A124" s="19" t="s">
        <v>30</v>
      </c>
      <c r="B124" s="17" t="s">
        <v>9</v>
      </c>
      <c r="C124" s="18">
        <v>0</v>
      </c>
      <c r="D124" s="18">
        <v>0</v>
      </c>
      <c r="E124" s="64"/>
      <c r="F124" s="64"/>
      <c r="G124" s="64"/>
      <c r="H124" s="20">
        <v>0</v>
      </c>
    </row>
    <row r="125" spans="1:8" s="7" customFormat="1" ht="15">
      <c r="A125" s="19" t="s">
        <v>31</v>
      </c>
      <c r="B125" s="17" t="s">
        <v>9</v>
      </c>
      <c r="C125" s="18">
        <v>0</v>
      </c>
      <c r="D125" s="18">
        <v>0</v>
      </c>
      <c r="E125" s="64"/>
      <c r="F125" s="64"/>
      <c r="G125" s="64"/>
      <c r="H125" s="20">
        <v>0</v>
      </c>
    </row>
    <row r="126" spans="1:8" s="7" customFormat="1" ht="15">
      <c r="A126" s="19" t="s">
        <v>32</v>
      </c>
      <c r="B126" s="17" t="s">
        <v>9</v>
      </c>
      <c r="C126" s="18">
        <v>0</v>
      </c>
      <c r="D126" s="18">
        <v>0</v>
      </c>
      <c r="E126" s="64"/>
      <c r="F126" s="64"/>
      <c r="G126" s="64"/>
      <c r="H126" s="20">
        <v>0</v>
      </c>
    </row>
    <row r="127" spans="1:8" s="7" customFormat="1" ht="15">
      <c r="A127" s="19" t="s">
        <v>68</v>
      </c>
      <c r="B127" s="17" t="s">
        <v>9</v>
      </c>
      <c r="C127" s="18">
        <v>0</v>
      </c>
      <c r="D127" s="18">
        <v>0</v>
      </c>
      <c r="E127" s="64"/>
      <c r="F127" s="64"/>
      <c r="G127" s="64"/>
      <c r="H127" s="20">
        <v>0</v>
      </c>
    </row>
    <row r="128" spans="1:8" s="7" customFormat="1" ht="15">
      <c r="A128" s="19" t="s">
        <v>12</v>
      </c>
      <c r="B128" s="17" t="s">
        <v>9</v>
      </c>
      <c r="C128" s="18">
        <v>0</v>
      </c>
      <c r="D128" s="18">
        <v>0</v>
      </c>
      <c r="E128" s="64"/>
      <c r="F128" s="64"/>
      <c r="G128" s="64"/>
      <c r="H128" s="20">
        <v>0</v>
      </c>
    </row>
    <row r="129" spans="1:8" s="7" customFormat="1" ht="45">
      <c r="A129" s="19" t="s">
        <v>34</v>
      </c>
      <c r="B129" s="17" t="s">
        <v>9</v>
      </c>
      <c r="C129" s="18">
        <v>9643</v>
      </c>
      <c r="D129" s="38">
        <v>7749</v>
      </c>
      <c r="E129" s="63"/>
      <c r="F129" s="63"/>
      <c r="G129" s="63"/>
      <c r="H129" s="20">
        <f>C129/D129*100</f>
        <v>124.4418634662537</v>
      </c>
    </row>
    <row r="130" spans="1:8" s="7" customFormat="1" ht="15">
      <c r="A130" s="19" t="s">
        <v>35</v>
      </c>
      <c r="B130" s="17" t="s">
        <v>9</v>
      </c>
      <c r="C130" s="18">
        <v>0</v>
      </c>
      <c r="D130" s="18">
        <v>0</v>
      </c>
      <c r="E130" s="64"/>
      <c r="F130" s="64"/>
      <c r="G130" s="64"/>
      <c r="H130" s="20">
        <v>0</v>
      </c>
    </row>
    <row r="131" spans="1:8" s="7" customFormat="1" ht="30">
      <c r="A131" s="19" t="s">
        <v>71</v>
      </c>
      <c r="B131" s="17" t="s">
        <v>9</v>
      </c>
      <c r="C131" s="18">
        <v>0</v>
      </c>
      <c r="D131" s="38">
        <v>0</v>
      </c>
      <c r="E131" s="63"/>
      <c r="F131" s="63"/>
      <c r="G131" s="63"/>
      <c r="H131" s="20">
        <v>0</v>
      </c>
    </row>
    <row r="132" spans="1:8" s="7" customFormat="1" ht="15">
      <c r="A132" s="19" t="s">
        <v>72</v>
      </c>
      <c r="B132" s="17" t="s">
        <v>9</v>
      </c>
      <c r="C132" s="18">
        <v>0</v>
      </c>
      <c r="D132" s="38">
        <v>0</v>
      </c>
      <c r="E132" s="63"/>
      <c r="F132" s="63"/>
      <c r="G132" s="63"/>
      <c r="H132" s="20">
        <v>0</v>
      </c>
    </row>
    <row r="133" spans="1:8" s="7" customFormat="1" ht="15">
      <c r="A133" s="19" t="s">
        <v>73</v>
      </c>
      <c r="B133" s="17" t="s">
        <v>9</v>
      </c>
      <c r="C133" s="18">
        <v>0</v>
      </c>
      <c r="D133" s="18">
        <v>0</v>
      </c>
      <c r="E133" s="64"/>
      <c r="F133" s="64"/>
      <c r="G133" s="64"/>
      <c r="H133" s="20">
        <v>0</v>
      </c>
    </row>
    <row r="134" spans="1:8" s="7" customFormat="1" ht="30">
      <c r="A134" s="19" t="s">
        <v>74</v>
      </c>
      <c r="B134" s="17" t="s">
        <v>9</v>
      </c>
      <c r="C134" s="18">
        <v>0</v>
      </c>
      <c r="D134" s="38">
        <v>0</v>
      </c>
      <c r="E134" s="63"/>
      <c r="F134" s="63"/>
      <c r="G134" s="63"/>
      <c r="H134" s="20">
        <v>0</v>
      </c>
    </row>
    <row r="135" spans="1:8" s="7" customFormat="1" ht="60">
      <c r="A135" s="27" t="s">
        <v>75</v>
      </c>
      <c r="B135" s="17" t="s">
        <v>9</v>
      </c>
      <c r="C135" s="18">
        <v>20471</v>
      </c>
      <c r="D135" s="38">
        <v>19254</v>
      </c>
      <c r="E135" s="63">
        <v>20471</v>
      </c>
      <c r="F135" s="63">
        <v>20471</v>
      </c>
      <c r="G135" s="63">
        <v>20471</v>
      </c>
      <c r="H135" s="20">
        <f>C135/D135*100</f>
        <v>106.32076451646411</v>
      </c>
    </row>
    <row r="136" spans="1:8" s="7" customFormat="1" ht="15">
      <c r="A136" s="32" t="s">
        <v>76</v>
      </c>
      <c r="B136" s="17"/>
      <c r="C136" s="18"/>
      <c r="D136" s="18"/>
      <c r="E136" s="64"/>
      <c r="F136" s="64"/>
      <c r="G136" s="64"/>
      <c r="H136" s="20"/>
    </row>
    <row r="137" spans="1:8" s="7" customFormat="1" ht="15">
      <c r="A137" s="29" t="s">
        <v>72</v>
      </c>
      <c r="B137" s="17" t="s">
        <v>9</v>
      </c>
      <c r="C137" s="18">
        <v>13792</v>
      </c>
      <c r="D137" s="18">
        <v>12978</v>
      </c>
      <c r="E137" s="64">
        <v>13792</v>
      </c>
      <c r="F137" s="64">
        <v>13792</v>
      </c>
      <c r="G137" s="64">
        <v>13792</v>
      </c>
      <c r="H137" s="20">
        <f>C137/D137*100</f>
        <v>106.27215287409462</v>
      </c>
    </row>
    <row r="138" spans="1:8" s="7" customFormat="1" ht="15">
      <c r="A138" s="29" t="s">
        <v>77</v>
      </c>
      <c r="B138" s="17" t="s">
        <v>9</v>
      </c>
      <c r="C138" s="18">
        <v>4932</v>
      </c>
      <c r="D138" s="18">
        <v>5760</v>
      </c>
      <c r="E138" s="64"/>
      <c r="F138" s="64"/>
      <c r="G138" s="64"/>
      <c r="H138" s="20">
        <f>C138/D138*100</f>
        <v>85.625</v>
      </c>
    </row>
    <row r="139" spans="1:8" s="7" customFormat="1" ht="15">
      <c r="A139" s="29" t="s">
        <v>78</v>
      </c>
      <c r="B139" s="17" t="s">
        <v>9</v>
      </c>
      <c r="C139" s="38">
        <v>21116</v>
      </c>
      <c r="D139" s="38">
        <v>20315</v>
      </c>
      <c r="E139" s="63"/>
      <c r="F139" s="63"/>
      <c r="G139" s="63"/>
      <c r="H139" s="20">
        <f>C139/D139*100</f>
        <v>103.94289933546641</v>
      </c>
    </row>
    <row r="140" spans="1:8" s="7" customFormat="1" ht="15">
      <c r="A140" s="29" t="s">
        <v>79</v>
      </c>
      <c r="B140" s="17" t="s">
        <v>9</v>
      </c>
      <c r="C140" s="18">
        <v>0</v>
      </c>
      <c r="D140" s="18">
        <v>0</v>
      </c>
      <c r="E140" s="64"/>
      <c r="F140" s="64"/>
      <c r="G140" s="64"/>
      <c r="H140" s="20">
        <v>0</v>
      </c>
    </row>
    <row r="141" spans="1:8" s="7" customFormat="1" ht="15">
      <c r="A141" s="29" t="s">
        <v>80</v>
      </c>
      <c r="B141" s="17" t="s">
        <v>9</v>
      </c>
      <c r="C141" s="18">
        <v>0</v>
      </c>
      <c r="D141" s="18">
        <v>0</v>
      </c>
      <c r="E141" s="64"/>
      <c r="F141" s="64"/>
      <c r="G141" s="64"/>
      <c r="H141" s="20">
        <v>0</v>
      </c>
    </row>
    <row r="142" spans="1:8" s="7" customFormat="1" ht="15">
      <c r="A142" s="29" t="s">
        <v>139</v>
      </c>
      <c r="B142" s="17" t="s">
        <v>9</v>
      </c>
      <c r="C142" s="18">
        <v>18448</v>
      </c>
      <c r="D142" s="18">
        <v>17811</v>
      </c>
      <c r="E142" s="64"/>
      <c r="F142" s="64"/>
      <c r="G142" s="64"/>
      <c r="H142" s="20">
        <f>C142/D142*100</f>
        <v>103.57644152490036</v>
      </c>
    </row>
    <row r="143" spans="1:8" s="7" customFormat="1" ht="17.25" customHeight="1">
      <c r="A143" s="21" t="s">
        <v>19</v>
      </c>
      <c r="B143" s="17" t="s">
        <v>5</v>
      </c>
      <c r="C143" s="16">
        <v>0</v>
      </c>
      <c r="D143" s="16">
        <v>0</v>
      </c>
      <c r="E143" s="55">
        <v>0</v>
      </c>
      <c r="F143" s="55">
        <v>0</v>
      </c>
      <c r="G143" s="55">
        <v>0</v>
      </c>
      <c r="H143" s="20">
        <v>0</v>
      </c>
    </row>
    <row r="144" spans="1:8" s="7" customFormat="1" ht="15">
      <c r="A144" s="21" t="s">
        <v>20</v>
      </c>
      <c r="B144" s="17" t="s">
        <v>5</v>
      </c>
      <c r="C144" s="16">
        <v>1655.2</v>
      </c>
      <c r="D144" s="16">
        <v>1592.1</v>
      </c>
      <c r="E144" s="55">
        <v>1655.2</v>
      </c>
      <c r="F144" s="55" t="s">
        <v>147</v>
      </c>
      <c r="G144" s="55">
        <v>1660</v>
      </c>
      <c r="H144" s="20">
        <f>C144/D144*100</f>
        <v>103.96331888700459</v>
      </c>
    </row>
    <row r="145" spans="1:8" s="7" customFormat="1" ht="49.5" customHeight="1">
      <c r="A145" s="21" t="s">
        <v>91</v>
      </c>
      <c r="B145" s="17" t="s">
        <v>9</v>
      </c>
      <c r="C145" s="23">
        <v>10385</v>
      </c>
      <c r="D145" s="23">
        <v>9701</v>
      </c>
      <c r="E145" s="56">
        <v>10896</v>
      </c>
      <c r="F145" s="56">
        <v>12058</v>
      </c>
      <c r="G145" s="56">
        <v>12603</v>
      </c>
      <c r="H145" s="20">
        <f>C145/D145*100</f>
        <v>107.05081950314401</v>
      </c>
    </row>
    <row r="146" spans="1:8" s="7" customFormat="1" ht="18" customHeight="1">
      <c r="A146" s="10" t="s">
        <v>21</v>
      </c>
      <c r="B146" s="11" t="s">
        <v>9</v>
      </c>
      <c r="C146" s="17" t="s">
        <v>90</v>
      </c>
      <c r="D146" s="17" t="s">
        <v>90</v>
      </c>
      <c r="E146" s="66"/>
      <c r="F146" s="66"/>
      <c r="G146" s="66"/>
      <c r="H146" s="13">
        <v>0</v>
      </c>
    </row>
    <row r="147" spans="1:8" s="7" customFormat="1" ht="51.75" customHeight="1">
      <c r="A147" s="10" t="s">
        <v>102</v>
      </c>
      <c r="B147" s="11" t="s">
        <v>22</v>
      </c>
      <c r="C147" s="41"/>
      <c r="D147" s="42">
        <f>D120/D145</f>
        <v>124.33113737103015</v>
      </c>
      <c r="E147" s="67">
        <v>142.76</v>
      </c>
      <c r="F147" s="67">
        <v>142.76</v>
      </c>
      <c r="G147" s="67">
        <v>142.76</v>
      </c>
      <c r="H147" s="20">
        <f>C147/D147*100</f>
        <v>0</v>
      </c>
    </row>
    <row r="148" spans="1:8" s="7" customFormat="1" ht="30">
      <c r="A148" s="10" t="s">
        <v>23</v>
      </c>
      <c r="B148" s="11" t="s">
        <v>16</v>
      </c>
      <c r="C148" s="22">
        <v>7</v>
      </c>
      <c r="D148" s="12">
        <v>7</v>
      </c>
      <c r="E148" s="68">
        <v>7</v>
      </c>
      <c r="F148" s="68">
        <v>7</v>
      </c>
      <c r="G148" s="68">
        <v>7</v>
      </c>
      <c r="H148" s="13">
        <f>C148/D148*100</f>
        <v>100</v>
      </c>
    </row>
    <row r="149" spans="1:8" s="7" customFormat="1" ht="30">
      <c r="A149" s="10" t="s">
        <v>24</v>
      </c>
      <c r="B149" s="11" t="s">
        <v>8</v>
      </c>
      <c r="C149" s="22">
        <v>26.6</v>
      </c>
      <c r="D149" s="12">
        <v>26.5</v>
      </c>
      <c r="E149" s="68" t="s">
        <v>148</v>
      </c>
      <c r="F149" s="68">
        <v>26.5</v>
      </c>
      <c r="G149" s="68">
        <v>26.5</v>
      </c>
      <c r="H149" s="13">
        <f>C149/D149*100</f>
        <v>100.37735849056604</v>
      </c>
    </row>
    <row r="150" spans="1:8" s="7" customFormat="1" ht="15">
      <c r="A150" s="10" t="s">
        <v>26</v>
      </c>
      <c r="B150" s="11" t="s">
        <v>5</v>
      </c>
      <c r="C150" s="12">
        <v>0</v>
      </c>
      <c r="D150" s="12">
        <v>0</v>
      </c>
      <c r="E150" s="68">
        <v>0</v>
      </c>
      <c r="F150" s="68">
        <v>0</v>
      </c>
      <c r="G150" s="68">
        <v>0</v>
      </c>
      <c r="H150" s="13">
        <v>0</v>
      </c>
    </row>
    <row r="151" spans="1:8" s="7" customFormat="1" ht="15.75" thickBot="1">
      <c r="A151" s="43" t="s">
        <v>25</v>
      </c>
      <c r="B151" s="3" t="s">
        <v>5</v>
      </c>
      <c r="C151" s="14">
        <v>0</v>
      </c>
      <c r="D151" s="14">
        <v>0</v>
      </c>
      <c r="E151" s="69">
        <v>0</v>
      </c>
      <c r="F151" s="69">
        <v>0</v>
      </c>
      <c r="G151" s="69">
        <v>0</v>
      </c>
      <c r="H151" s="15">
        <v>0</v>
      </c>
    </row>
    <row r="152" spans="1:8" ht="15">
      <c r="A152" s="4"/>
      <c r="B152" s="2"/>
      <c r="C152" s="2"/>
      <c r="D152" s="2"/>
      <c r="E152" s="2"/>
      <c r="F152" s="2"/>
      <c r="G152" s="2"/>
      <c r="H152" s="1"/>
    </row>
    <row r="153" spans="1:8" ht="15">
      <c r="A153" s="4"/>
      <c r="B153" s="2"/>
      <c r="C153" s="2"/>
      <c r="D153" s="2"/>
      <c r="E153" s="2"/>
      <c r="F153" s="2"/>
      <c r="G153" s="2"/>
      <c r="H153" s="1"/>
    </row>
    <row r="154" spans="1:8" ht="15">
      <c r="A154" s="4"/>
      <c r="B154" s="2"/>
      <c r="C154" s="2"/>
      <c r="D154" s="2"/>
      <c r="E154" s="2"/>
      <c r="F154" s="2"/>
      <c r="G154" s="2"/>
      <c r="H154" s="1"/>
    </row>
    <row r="155" spans="1:8" ht="15.75">
      <c r="A155" s="70" t="s">
        <v>84</v>
      </c>
      <c r="B155" s="70"/>
      <c r="C155" s="70"/>
      <c r="D155" s="70"/>
      <c r="E155" s="70"/>
      <c r="F155" s="70"/>
      <c r="G155" s="70"/>
      <c r="H155" s="70"/>
    </row>
    <row r="156" spans="1:8" ht="15">
      <c r="A156" s="8"/>
      <c r="B156" s="2"/>
      <c r="C156" s="2"/>
      <c r="D156" s="2"/>
      <c r="E156" s="2"/>
      <c r="F156" s="2"/>
      <c r="G156" s="2"/>
      <c r="H156" s="1"/>
    </row>
    <row r="157" spans="1:8" ht="53.25" customHeight="1">
      <c r="A157" s="70" t="s">
        <v>85</v>
      </c>
      <c r="B157" s="70"/>
      <c r="C157" s="70"/>
      <c r="D157" s="70"/>
      <c r="E157" s="70"/>
      <c r="F157" s="70"/>
      <c r="G157" s="70"/>
      <c r="H157" s="70"/>
    </row>
    <row r="158" spans="1:8" ht="15">
      <c r="A158" s="8"/>
      <c r="B158" s="2"/>
      <c r="C158" s="2"/>
      <c r="D158" s="2"/>
      <c r="E158" s="2"/>
      <c r="F158" s="2"/>
      <c r="G158" s="2"/>
      <c r="H158" s="1"/>
    </row>
    <row r="159" spans="1:8" ht="37.5" customHeight="1">
      <c r="A159" s="70" t="s">
        <v>86</v>
      </c>
      <c r="B159" s="70"/>
      <c r="C159" s="70"/>
      <c r="D159" s="70"/>
      <c r="E159" s="70"/>
      <c r="F159" s="70"/>
      <c r="G159" s="70"/>
      <c r="H159" s="70"/>
    </row>
    <row r="160" spans="1:8" ht="14.25" customHeight="1">
      <c r="A160" s="5"/>
      <c r="B160" s="5"/>
      <c r="C160" s="5"/>
      <c r="D160" s="5"/>
      <c r="E160" s="5"/>
      <c r="F160" s="5"/>
      <c r="G160" s="5"/>
      <c r="H160" s="5"/>
    </row>
    <row r="161" spans="1:8" ht="15.75">
      <c r="A161" s="70" t="s">
        <v>94</v>
      </c>
      <c r="B161" s="70"/>
      <c r="C161" s="70"/>
      <c r="D161" s="70"/>
      <c r="E161" s="70"/>
      <c r="F161" s="70"/>
      <c r="G161" s="70"/>
      <c r="H161" s="70"/>
    </row>
    <row r="162" spans="1:8" ht="15.75">
      <c r="A162" s="6"/>
      <c r="B162" s="6"/>
      <c r="C162" s="6"/>
      <c r="D162" s="6"/>
      <c r="E162" s="6"/>
      <c r="F162" s="6"/>
      <c r="G162" s="6"/>
      <c r="H162" s="6"/>
    </row>
    <row r="163" spans="1:8" ht="15" customHeight="1">
      <c r="A163" s="70" t="s">
        <v>89</v>
      </c>
      <c r="B163" s="71"/>
      <c r="C163" s="71"/>
      <c r="D163" s="71"/>
      <c r="E163" s="71"/>
      <c r="F163" s="71"/>
      <c r="G163" s="71"/>
      <c r="H163" s="71"/>
    </row>
    <row r="164" spans="1:8" ht="15.75">
      <c r="A164" s="45"/>
      <c r="B164" s="45"/>
      <c r="C164" s="45"/>
      <c r="D164" s="45"/>
      <c r="E164" s="45"/>
      <c r="F164" s="45"/>
      <c r="G164" s="45"/>
      <c r="H164" s="46"/>
    </row>
    <row r="165" spans="1:8" ht="18.75">
      <c r="A165" s="83" t="s">
        <v>142</v>
      </c>
      <c r="B165" s="83"/>
      <c r="C165" s="83"/>
      <c r="D165" s="83"/>
      <c r="E165" s="83"/>
      <c r="F165" s="83"/>
      <c r="G165" s="83"/>
      <c r="H165" s="83"/>
    </row>
    <row r="166" spans="1:8" ht="15.75">
      <c r="A166" s="47"/>
      <c r="B166" s="47"/>
      <c r="C166" s="47"/>
      <c r="D166" s="47"/>
      <c r="E166" s="47"/>
      <c r="F166" s="47"/>
      <c r="G166" s="47"/>
      <c r="H166" s="47"/>
    </row>
    <row r="167" spans="1:8" ht="15.75">
      <c r="A167" s="47"/>
      <c r="B167" s="47"/>
      <c r="C167" s="47"/>
      <c r="D167" s="47"/>
      <c r="E167" s="47"/>
      <c r="F167" s="47"/>
      <c r="G167" s="47"/>
      <c r="H167" s="47"/>
    </row>
    <row r="168" spans="1:8" ht="15.75">
      <c r="A168" s="47"/>
      <c r="B168" s="47"/>
      <c r="C168" s="47"/>
      <c r="D168" s="47"/>
      <c r="E168" s="47"/>
      <c r="F168" s="47"/>
      <c r="G168" s="47"/>
      <c r="H168" s="47"/>
    </row>
    <row r="169" spans="1:8" ht="15.75">
      <c r="A169" s="47"/>
      <c r="B169" s="47"/>
      <c r="C169" s="47"/>
      <c r="D169" s="47"/>
      <c r="E169" s="47"/>
      <c r="F169" s="47"/>
      <c r="G169" s="47"/>
      <c r="H169" s="47"/>
    </row>
    <row r="170" spans="1:8" ht="15.75">
      <c r="A170" s="47"/>
      <c r="B170" s="47"/>
      <c r="C170" s="47"/>
      <c r="D170" s="47"/>
      <c r="E170" s="47"/>
      <c r="F170" s="47"/>
      <c r="G170" s="47"/>
      <c r="H170" s="47"/>
    </row>
    <row r="171" spans="1:8" ht="15">
      <c r="A171" s="2"/>
      <c r="B171" s="2"/>
      <c r="C171" s="2"/>
      <c r="D171" s="2"/>
      <c r="E171" s="2"/>
      <c r="F171" s="2"/>
      <c r="G171" s="2"/>
      <c r="H171" s="1"/>
    </row>
    <row r="172" spans="1:8" ht="15.75">
      <c r="A172" s="70"/>
      <c r="B172" s="70"/>
      <c r="C172" s="70"/>
      <c r="D172" s="70"/>
      <c r="E172" s="70"/>
      <c r="F172" s="70"/>
      <c r="G172" s="70"/>
      <c r="H172" s="70"/>
    </row>
    <row r="173" spans="1:8" ht="15.75">
      <c r="A173" s="70"/>
      <c r="B173" s="70"/>
      <c r="C173" s="70"/>
      <c r="D173" s="70"/>
      <c r="E173" s="70"/>
      <c r="F173" s="70"/>
      <c r="G173" s="70"/>
      <c r="H173" s="70"/>
    </row>
  </sheetData>
  <sheetProtection/>
  <mergeCells count="23">
    <mergeCell ref="A1:H1"/>
    <mergeCell ref="A9:H9"/>
    <mergeCell ref="A2:H2"/>
    <mergeCell ref="A3:H3"/>
    <mergeCell ref="A6:H6"/>
    <mergeCell ref="A7:A8"/>
    <mergeCell ref="B7:B8"/>
    <mergeCell ref="A4:H4"/>
    <mergeCell ref="C7:D7"/>
    <mergeCell ref="H7:H8"/>
    <mergeCell ref="A5:H5"/>
    <mergeCell ref="A29:H29"/>
    <mergeCell ref="A165:H165"/>
    <mergeCell ref="A172:H172"/>
    <mergeCell ref="A155:H155"/>
    <mergeCell ref="A157:H157"/>
    <mergeCell ref="A173:H173"/>
    <mergeCell ref="A163:H163"/>
    <mergeCell ref="A159:H159"/>
    <mergeCell ref="A161:H161"/>
    <mergeCell ref="A96:H96"/>
    <mergeCell ref="A60:H60"/>
    <mergeCell ref="A77:H77"/>
  </mergeCells>
  <printOptions horizontalCentered="1"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45" r:id="rId1"/>
  <rowBreaks count="1" manualBreakCount="1">
    <brk id="1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1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7.125" style="0" customWidth="1"/>
  </cols>
  <sheetData>
    <row r="4" spans="1:5" ht="12.75">
      <c r="A4" s="33" t="s">
        <v>113</v>
      </c>
      <c r="B4" s="98" t="s">
        <v>108</v>
      </c>
      <c r="C4" s="98"/>
      <c r="D4" s="98" t="s">
        <v>109</v>
      </c>
      <c r="E4" s="98"/>
    </row>
    <row r="5" spans="1:5" ht="12.75">
      <c r="A5" s="33"/>
      <c r="B5" s="33" t="s">
        <v>50</v>
      </c>
      <c r="C5" s="33" t="s">
        <v>8</v>
      </c>
      <c r="D5" s="33" t="s">
        <v>50</v>
      </c>
      <c r="E5" s="33" t="s">
        <v>8</v>
      </c>
    </row>
    <row r="6" spans="1:5" ht="12.75">
      <c r="A6" s="33" t="s">
        <v>107</v>
      </c>
      <c r="B6" s="33">
        <v>128</v>
      </c>
      <c r="C6" s="35">
        <f>B6/B15*100</f>
        <v>2.4192024192024193</v>
      </c>
      <c r="D6" s="33">
        <v>39</v>
      </c>
      <c r="E6" s="36">
        <f>D6/D15*100</f>
        <v>0.6985491671144546</v>
      </c>
    </row>
    <row r="7" spans="1:5" ht="12.75">
      <c r="A7" s="33" t="s">
        <v>110</v>
      </c>
      <c r="B7" s="33">
        <v>103</v>
      </c>
      <c r="C7" s="35">
        <f>B7/B15*100</f>
        <v>1.9467019467019466</v>
      </c>
      <c r="D7" s="33">
        <v>106</v>
      </c>
      <c r="E7" s="36">
        <f>D7/D15*100</f>
        <v>1.8986208131828768</v>
      </c>
    </row>
    <row r="8" spans="1:5" ht="29.25" customHeight="1">
      <c r="A8" s="34" t="s">
        <v>31</v>
      </c>
      <c r="B8" s="33">
        <v>67</v>
      </c>
      <c r="C8" s="35">
        <f>B8/B15*100</f>
        <v>1.2663012663012663</v>
      </c>
      <c r="D8" s="33">
        <v>79</v>
      </c>
      <c r="E8" s="36">
        <f>D8/D15*100</f>
        <v>1.415009851334408</v>
      </c>
    </row>
    <row r="9" spans="1:5" ht="21.75" customHeight="1">
      <c r="A9" s="34" t="s">
        <v>32</v>
      </c>
      <c r="B9" s="33">
        <v>39</v>
      </c>
      <c r="C9" s="35">
        <f>B9/B15*100</f>
        <v>0.7371007371007371</v>
      </c>
      <c r="D9" s="33">
        <v>49</v>
      </c>
      <c r="E9" s="36">
        <f>D9/D15*100</f>
        <v>0.877664338169443</v>
      </c>
    </row>
    <row r="10" spans="1:5" ht="38.25">
      <c r="A10" s="34" t="s">
        <v>112</v>
      </c>
      <c r="B10" s="33">
        <v>0</v>
      </c>
      <c r="C10" s="35"/>
      <c r="D10" s="33"/>
      <c r="E10" s="33"/>
    </row>
    <row r="11" spans="1:5" ht="12.75">
      <c r="A11" s="34" t="s">
        <v>12</v>
      </c>
      <c r="B11" s="33">
        <v>0</v>
      </c>
      <c r="C11" s="35"/>
      <c r="D11" s="33"/>
      <c r="E11" s="33"/>
    </row>
    <row r="12" spans="1:5" ht="12.75">
      <c r="A12" s="34" t="s">
        <v>111</v>
      </c>
      <c r="B12" s="33">
        <v>180</v>
      </c>
      <c r="C12" s="35">
        <f>B12/B15*100</f>
        <v>3.4020034020034022</v>
      </c>
      <c r="D12" s="33">
        <v>247</v>
      </c>
      <c r="E12" s="36">
        <f>D12/D15*100</f>
        <v>4.424144725058213</v>
      </c>
    </row>
    <row r="13" spans="1:5" ht="25.5">
      <c r="A13" s="34" t="s">
        <v>35</v>
      </c>
      <c r="B13" s="33">
        <v>37</v>
      </c>
      <c r="C13" s="35">
        <f>B13/B15*100</f>
        <v>0.6993006993006993</v>
      </c>
      <c r="D13" s="33">
        <v>39</v>
      </c>
      <c r="E13" s="36">
        <f>D13/D15*100</f>
        <v>0.6985491671144546</v>
      </c>
    </row>
    <row r="14" spans="1:5" ht="25.5">
      <c r="A14" s="34" t="s">
        <v>69</v>
      </c>
      <c r="B14" s="33">
        <v>185</v>
      </c>
      <c r="C14" s="35">
        <f>B14/B15*100</f>
        <v>3.4965034965034967</v>
      </c>
      <c r="D14" s="33">
        <v>158</v>
      </c>
      <c r="E14" s="36">
        <f>D14/D15*100</f>
        <v>2.830019702668816</v>
      </c>
    </row>
    <row r="15" spans="1:5" ht="12.75">
      <c r="A15" s="33" t="s">
        <v>114</v>
      </c>
      <c r="B15" s="33">
        <v>5291</v>
      </c>
      <c r="C15" s="36">
        <f>SUM(C6:C14)</f>
        <v>13.967113967113969</v>
      </c>
      <c r="D15" s="33">
        <v>5583</v>
      </c>
      <c r="E15" s="36">
        <f>SUM(E6:E14)</f>
        <v>12.842557764642665</v>
      </c>
    </row>
    <row r="16" spans="1:5" ht="12.75">
      <c r="A16" s="33" t="s">
        <v>115</v>
      </c>
      <c r="B16" s="33">
        <f>B6+B7+B8+B9+B12+B13+B14</f>
        <v>739</v>
      </c>
      <c r="C16" s="33"/>
      <c r="D16" s="33">
        <f>D6+D7+D8+D9+D12+D13+D14</f>
        <v>717</v>
      </c>
      <c r="E16" s="33"/>
    </row>
  </sheetData>
  <sheetProtection/>
  <mergeCells count="2"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Марина</cp:lastModifiedBy>
  <cp:lastPrinted>2016-08-24T03:16:13Z</cp:lastPrinted>
  <dcterms:created xsi:type="dcterms:W3CDTF">2003-02-19T13:13:14Z</dcterms:created>
  <dcterms:modified xsi:type="dcterms:W3CDTF">2017-02-16T06:42:06Z</dcterms:modified>
  <cp:category/>
  <cp:version/>
  <cp:contentType/>
  <cp:contentStatus/>
</cp:coreProperties>
</file>